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DCRDEPOT\Stormwater Management Division\Ag BMP Manual\2020 Manual\Draft\Draft Glossary and Forms\"/>
    </mc:Choice>
  </mc:AlternateContent>
  <bookViews>
    <workbookView showSheetTabs="0" xWindow="450" yWindow="30" windowWidth="14955" windowHeight="8400" activeTab="1"/>
  </bookViews>
  <sheets>
    <sheet name="Sheet2" sheetId="2" r:id="rId1"/>
    <sheet name="Sheet1" sheetId="1" r:id="rId2"/>
  </sheets>
  <externalReferences>
    <externalReference r:id="rId3"/>
  </externalReferences>
  <definedNames>
    <definedName name="AIR">'[1]CPA-52'!$A$402:$A$415</definedName>
    <definedName name="_xlnm.Print_Area" localSheetId="1">Sheet1!$E$1:$Q$221</definedName>
  </definedNames>
  <calcPr calcId="162913"/>
</workbook>
</file>

<file path=xl/calcChain.xml><?xml version="1.0" encoding="utf-8"?>
<calcChain xmlns="http://schemas.openxmlformats.org/spreadsheetml/2006/main">
  <c r="N47" i="1" l="1"/>
  <c r="M47" i="1"/>
  <c r="L47" i="1"/>
  <c r="O47" i="1" s="1"/>
  <c r="O118" i="1"/>
  <c r="P132" i="1"/>
  <c r="P160" i="1" s="1"/>
  <c r="P47" i="1" l="1"/>
  <c r="Q47" i="1"/>
</calcChain>
</file>

<file path=xl/sharedStrings.xml><?xml version="1.0" encoding="utf-8"?>
<sst xmlns="http://schemas.openxmlformats.org/spreadsheetml/2006/main" count="165" uniqueCount="153">
  <si>
    <t>Number of animals fed</t>
  </si>
  <si>
    <t>INPUTS</t>
  </si>
  <si>
    <t>A</t>
  </si>
  <si>
    <t>B</t>
  </si>
  <si>
    <t>C</t>
  </si>
  <si>
    <t>D</t>
  </si>
  <si>
    <t>E</t>
  </si>
  <si>
    <t>F</t>
  </si>
  <si>
    <t>G</t>
  </si>
  <si>
    <t>H</t>
  </si>
  <si>
    <t xml:space="preserve">Column D: </t>
  </si>
  <si>
    <r>
      <t>Total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 xml:space="preserve"> per ton of manure</t>
    </r>
  </si>
  <si>
    <t>2. Guidance on inputs:</t>
  </si>
  <si>
    <t>Minor</t>
  </si>
  <si>
    <t>No</t>
  </si>
  <si>
    <t>Level of Concern</t>
  </si>
  <si>
    <t>Moderate</t>
  </si>
  <si>
    <t>Major</t>
  </si>
  <si>
    <t>Excessive</t>
  </si>
  <si>
    <t>Loading Points</t>
  </si>
  <si>
    <t>Possibly</t>
  </si>
  <si>
    <t>Comments</t>
  </si>
  <si>
    <t>15 points</t>
  </si>
  <si>
    <t>10 points</t>
  </si>
  <si>
    <t>High</t>
  </si>
  <si>
    <t>Low</t>
  </si>
  <si>
    <t>Medium</t>
  </si>
  <si>
    <t>6-15%</t>
  </si>
  <si>
    <t>201 to300</t>
  </si>
  <si>
    <t>Livestock Type</t>
  </si>
  <si>
    <t>Weight</t>
  </si>
  <si>
    <t>N/ton of manure</t>
  </si>
  <si>
    <t>25 points</t>
  </si>
  <si>
    <t>0-2 %</t>
  </si>
  <si>
    <t>15-25%</t>
  </si>
  <si>
    <t>2-6%</t>
  </si>
  <si>
    <t>40 points</t>
  </si>
  <si>
    <t>Extreme</t>
  </si>
  <si>
    <t>301 to 800</t>
  </si>
  <si>
    <t>Water resources at risk</t>
  </si>
  <si>
    <t>TABLE 1</t>
  </si>
  <si>
    <t>TABLE 2</t>
  </si>
  <si>
    <t>Scoring Boxes</t>
  </si>
  <si>
    <t>Column A, B, C, D, E, are site specific and may be adjusted according to site conditions and professional judgement.</t>
  </si>
  <si>
    <t xml:space="preserve"> 0 points</t>
  </si>
  <si>
    <t xml:space="preserve"> 0 points </t>
  </si>
  <si>
    <t>VA NRCS Concentrated/Feeding Livestock Area Manure and Nutrient Loading Estimator</t>
  </si>
  <si>
    <t>Days in concen-trated area (per year)</t>
  </si>
  <si>
    <t>From Table 2</t>
  </si>
  <si>
    <t xml:space="preserve">  0 points</t>
  </si>
  <si>
    <t>Yes</t>
  </si>
  <si>
    <t>Is the Vulnerable Water feature or Receiving Water Feature above classified as high value water?</t>
  </si>
  <si>
    <t xml:space="preserve">N </t>
  </si>
  <si>
    <t xml:space="preserve"> P2O5 </t>
  </si>
  <si>
    <t xml:space="preserve"> Less than 200</t>
  </si>
  <si>
    <t>81-120</t>
  </si>
  <si>
    <t>121-310</t>
  </si>
  <si>
    <t>311-390</t>
  </si>
  <si>
    <t>390 +</t>
  </si>
  <si>
    <t xml:space="preserve"> Less than 80</t>
  </si>
  <si>
    <t xml:space="preserve"> 5 points</t>
  </si>
  <si>
    <t xml:space="preserve"> 10 points</t>
  </si>
  <si>
    <t xml:space="preserve">Definitions: </t>
  </si>
  <si>
    <t>receiving overland flow.</t>
  </si>
  <si>
    <r>
      <rPr>
        <b/>
        <sz val="10"/>
        <rFont val="Arial"/>
        <family val="2"/>
      </rPr>
      <t xml:space="preserve">Transport Feature </t>
    </r>
    <r>
      <rPr>
        <sz val="10"/>
        <rFont val="Arial"/>
        <family val="2"/>
      </rPr>
      <t>- A swale, grassed waterway, gully, or similar feature where concentrated water flow occurs.</t>
    </r>
  </si>
  <si>
    <t xml:space="preserve"> 20 points</t>
  </si>
  <si>
    <t xml:space="preserve">   0 points</t>
  </si>
  <si>
    <t>60 points</t>
  </si>
  <si>
    <t>General slope of the HUA/ACA from the edge of feeding area to the vulnerable water feature.</t>
  </si>
  <si>
    <t>or</t>
  </si>
  <si>
    <r>
      <t xml:space="preserve">From DCRs </t>
    </r>
    <r>
      <rPr>
        <i/>
        <u/>
        <sz val="10"/>
        <rFont val="Arial"/>
        <family val="2"/>
      </rPr>
      <t xml:space="preserve">Virginia Nutrient Management Standards and Criteria, Revised 10/2005, </t>
    </r>
    <r>
      <rPr>
        <sz val="10"/>
        <rFont val="Arial"/>
        <family val="2"/>
      </rPr>
      <t xml:space="preserve">Table 1-4.  Includes soils with leaching potential, shallow soils and poor drainage. </t>
    </r>
    <r>
      <rPr>
        <i/>
        <sz val="10"/>
        <rFont val="Arial"/>
        <family val="2"/>
      </rPr>
      <t>(Use soil series at the existing HUA/ACA.)</t>
    </r>
  </si>
  <si>
    <r>
      <rPr>
        <b/>
        <sz val="10"/>
        <rFont val="Arial"/>
        <family val="2"/>
      </rPr>
      <t xml:space="preserve">Vulnerable Water Feature </t>
    </r>
    <r>
      <rPr>
        <sz val="10"/>
        <rFont val="Arial"/>
        <family val="2"/>
      </rPr>
      <t xml:space="preserve">- An open sinkhole, stream (perennial or intermittent), spring, wetland, or pond that is </t>
    </r>
  </si>
  <si>
    <t>points</t>
  </si>
  <si>
    <t>Manure (tons/ac/ yr)</t>
  </si>
  <si>
    <t>Total N (lbs/ac/ yr)</t>
  </si>
  <si>
    <r>
      <t>Total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 xml:space="preserve"> (lbs/ac/ yr)</t>
    </r>
  </si>
  <si>
    <t>Size of concen-trated area (ac)</t>
  </si>
  <si>
    <t>Total N per ton of manure</t>
  </si>
  <si>
    <t>Loading Rate (lbs/ac/yr) from Estimator above</t>
  </si>
  <si>
    <t>Portion of manure dropped in concen-trated area (%)</t>
  </si>
  <si>
    <t>Yes =</t>
  </si>
  <si>
    <t>No =</t>
  </si>
  <si>
    <t>Distance from edge of concentrated/ feeding area to edge of a water feature which includes open sinkholes, springs, streams (perennial or intermittent), wetlands and ponds.</t>
  </si>
  <si>
    <t>Livestock Type:</t>
  </si>
  <si>
    <t>No:</t>
  </si>
  <si>
    <t>If the cooperator is not feeding hay or other supplements, then do not complete this form.</t>
  </si>
  <si>
    <t>Is the cooperator currently feeding hay or other feedstuffs from a fixed location?</t>
  </si>
  <si>
    <t xml:space="preserve">For those who are feeding, are alternative concentrated feeding locations available? </t>
  </si>
  <si>
    <t>Could relocation of the concentrated feeding area reduce the risk to the water resources?</t>
  </si>
  <si>
    <t>Describe the alternatives discussed with the landowner:</t>
  </si>
  <si>
    <t>Describe the selected alternative:</t>
  </si>
  <si>
    <t xml:space="preserve"> Farm #:</t>
  </si>
  <si>
    <t>Tract #:</t>
  </si>
  <si>
    <r>
      <t xml:space="preserve">1.  Manure Estimator -  </t>
    </r>
    <r>
      <rPr>
        <sz val="10"/>
        <rFont val="Arial"/>
        <family val="2"/>
      </rPr>
      <t>Input site specific data into the table below:</t>
    </r>
  </si>
  <si>
    <t>OUTPUT - Waste deposited annually in concentrated area</t>
  </si>
  <si>
    <t>Column E:  The concentrated feeding area includes the feeding pad plus the total surrounding area with &lt; 60% cover.</t>
  </si>
  <si>
    <t>Columns F through H (see Table 1 below) are auto-filled with appropriate values when livestock type is selected.</t>
  </si>
  <si>
    <r>
      <t>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5</t>
    </r>
    <r>
      <rPr>
        <b/>
        <sz val="10"/>
        <rFont val="Arial"/>
        <family val="2"/>
      </rPr>
      <t>/ton of manure</t>
    </r>
  </si>
  <si>
    <t>Manure lbs./day/1,000lbs.</t>
  </si>
  <si>
    <t>400 - 1,000</t>
  </si>
  <si>
    <t>900 - 1,400</t>
  </si>
  <si>
    <t>150 - 1,500</t>
  </si>
  <si>
    <t>1100 -1,500</t>
  </si>
  <si>
    <t>1000-1,500</t>
  </si>
  <si>
    <t>1: Beef Finishing</t>
  </si>
  <si>
    <t>2: Beef Cow/calf</t>
  </si>
  <si>
    <t>3: Non Lact. Dairy</t>
  </si>
  <si>
    <t>4: Lactating Dairy</t>
  </si>
  <si>
    <t>5: Horse</t>
  </si>
  <si>
    <t>3. Guidance on interpreting output:</t>
  </si>
  <si>
    <t>Loading Points:</t>
  </si>
  <si>
    <t xml:space="preserve">A buffer is a vegetative area which effectively filters overland flow to the adjoining water feature (0-34' is not an effective buffer). Source: P Index and FOTG. </t>
  </si>
  <si>
    <t>(B) Concentrated Flow - Does the runnoff from the ACA enter a transport feature within 300 feet of the edge of the ACA?</t>
  </si>
  <si>
    <t>&lt; 100 Feet:</t>
  </si>
  <si>
    <t>200-300 Feet:</t>
  </si>
  <si>
    <t>&gt;300 Feet:</t>
  </si>
  <si>
    <t>100- 199 Feet:</t>
  </si>
  <si>
    <t>&lt; 35 Feet:</t>
  </si>
  <si>
    <t>35 -100 Feet:</t>
  </si>
  <si>
    <t>&gt;100  Feet:</t>
  </si>
  <si>
    <t>Environmental Sensitivity Index:</t>
  </si>
  <si>
    <t>Slope:</t>
  </si>
  <si>
    <t>Total Score:</t>
  </si>
  <si>
    <t>Site Information:</t>
  </si>
  <si>
    <t xml:space="preserve">Note: If total is 120 or greater, there is a significant risk of water resource impairment.  Follow the planning process to address this concern.  Consider both structural and non-structural alternatives.   </t>
  </si>
  <si>
    <t>Manure production rate (lbs/day per 1,000 lbs of live weight)</t>
  </si>
  <si>
    <t xml:space="preserve">Sum of A1 and A2: </t>
  </si>
  <si>
    <t>(A1) Overland Flow - Proximity to Vulnerable Water Feature:</t>
  </si>
  <si>
    <t>(A2) Buffer width adjacent to the selected water feature:</t>
  </si>
  <si>
    <t>High Value Water - A stream, lake, or estuary designated within a TMDL watershed based on the 303d Impaired Waters List, endangered species, and/or designated trout waters.</t>
  </si>
  <si>
    <r>
      <rPr>
        <b/>
        <sz val="10"/>
        <rFont val="Arial"/>
        <family val="2"/>
      </rPr>
      <t>High Value Water</t>
    </r>
    <r>
      <rPr>
        <sz val="10"/>
        <rFont val="Arial"/>
        <family val="2"/>
      </rPr>
      <t xml:space="preserve"> - A stream, lake, or estuary designated within a TMDL watershed based on the 303d Impaired Waters List, </t>
    </r>
  </si>
  <si>
    <t>endangered species, and/or designated trout waters.</t>
  </si>
  <si>
    <r>
      <t xml:space="preserve">Karst features - </t>
    </r>
    <r>
      <rPr>
        <sz val="10"/>
        <rFont val="Arial"/>
        <family val="2"/>
      </rPr>
      <t>Includes sinkholes, limestone rock outcrops, and fractured limestone that are direct conduits to ground water.</t>
    </r>
  </si>
  <si>
    <t>Select Livestock Type from the list below in Table 1:</t>
  </si>
  <si>
    <r>
      <t xml:space="preserve">The greater of A </t>
    </r>
    <r>
      <rPr>
        <b/>
        <i/>
        <sz val="10"/>
        <rFont val="Arial"/>
        <family val="2"/>
      </rPr>
      <t>or</t>
    </r>
    <r>
      <rPr>
        <b/>
        <sz val="10"/>
        <rFont val="Arial"/>
        <family val="2"/>
      </rPr>
      <t xml:space="preserve"> B (maximum 60 points can be earned here):     </t>
    </r>
  </si>
  <si>
    <r>
      <t xml:space="preserve">HUA/ACA - </t>
    </r>
    <r>
      <rPr>
        <sz val="10"/>
        <rFont val="Arial"/>
        <family val="2"/>
      </rPr>
      <t>Areas which have a high concentration of livestock, large amounts of waste and the inability  to sustain vegetation.</t>
    </r>
  </si>
  <si>
    <t>Client's Name:</t>
  </si>
  <si>
    <t>Avg. Wt.:</t>
  </si>
  <si>
    <t>Risk Assessment for Water Quality Impairment from Heavy Use Areas/Animal Concentrated Areas</t>
  </si>
  <si>
    <t>If yes, then describe where and how they are feeding:</t>
  </si>
  <si>
    <t xml:space="preserve">Note:  The Landowner should be informed that if the selected alternative includes manure or wastewater handling, storage, or treatment practices, a Comprehensive Nutrient Management Plan (CNMP) must be developed and implemented for the farm prior to construction of the storage facility. </t>
  </si>
  <si>
    <t xml:space="preserve">Average animal weight (lbs)     </t>
  </si>
  <si>
    <t>Note: Calculation of manure weight, N, and P are associated with livestock concentrated/feeding locations.  Dairy, beef, horse and sheep values are based on NRCS Agricultural Waste Management Field Handbook (AWMFH).</t>
  </si>
  <si>
    <t>If water is available in concentrated/feeding area, assume 60-70% drops in the area (adjust to site conditions).</t>
  </si>
  <si>
    <t>If water is only available in pasture outside concentrated/feeding area, assume 40-50% drops in the area (adjust to site conditions).</t>
  </si>
  <si>
    <r>
      <t xml:space="preserve">Site Information - Receiving water feature and buffer considerations: (see exhibit 1 to determine if points are to be given in Section A below for overland flow to a vulnerable water feature </t>
    </r>
    <r>
      <rPr>
        <b/>
        <i/>
        <sz val="10"/>
        <rFont val="Arial"/>
        <family val="2"/>
      </rPr>
      <t>or</t>
    </r>
    <r>
      <rPr>
        <b/>
        <sz val="10"/>
        <rFont val="Arial"/>
        <family val="2"/>
      </rPr>
      <t xml:space="preserve"> Section B below for a concentrated flow to a vulnerable water feature)</t>
    </r>
  </si>
  <si>
    <t>Transport Feature - A swale, grassed waterway, gully, or similar feature where concentrated water flow occurs. (This transport feature must flow into the vulnerable water feature in the above question)</t>
  </si>
  <si>
    <r>
      <rPr>
        <b/>
        <sz val="10"/>
        <rFont val="Arial"/>
        <family val="2"/>
      </rPr>
      <t>Buffer</t>
    </r>
    <r>
      <rPr>
        <sz val="10"/>
        <rFont val="Arial"/>
        <family val="2"/>
      </rPr>
      <t xml:space="preserve"> - A permanently vegetated area with a minimum width of 35 feet.</t>
    </r>
  </si>
  <si>
    <t>801 to 1000</t>
  </si>
  <si>
    <t>1,001 +</t>
  </si>
  <si>
    <t>6: Goats/Sheep</t>
  </si>
  <si>
    <t>30-200</t>
  </si>
  <si>
    <t>IX 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</si>
</sst>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i/>
      <u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0"/>
      <color rgb="FFFF0000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DF2AE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9" fontId="19" fillId="2" borderId="3" xfId="2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17" fillId="0" borderId="0" xfId="0" applyFon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center" wrapText="1"/>
    </xf>
    <xf numFmtId="0" fontId="8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center" wrapText="1"/>
    </xf>
    <xf numFmtId="0" fontId="7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8" fillId="0" borderId="0" xfId="0" applyFont="1" applyAlignment="1" applyProtection="1">
      <alignment horizontal="right" wrapText="1"/>
    </xf>
    <xf numFmtId="0" fontId="8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0" fontId="0" fillId="0" borderId="0" xfId="0" applyAlignment="1" applyProtection="1">
      <alignment horizontal="center"/>
    </xf>
    <xf numFmtId="0" fontId="8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0" fillId="0" borderId="0" xfId="0" applyBorder="1" applyProtection="1"/>
    <xf numFmtId="0" fontId="8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8" fillId="0" borderId="6" xfId="0" applyFont="1" applyBorder="1" applyAlignment="1" applyProtection="1"/>
    <xf numFmtId="0" fontId="0" fillId="0" borderId="6" xfId="0" applyBorder="1" applyAlignment="1" applyProtection="1"/>
    <xf numFmtId="0" fontId="7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0" fillId="3" borderId="25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5" fillId="3" borderId="32" xfId="0" applyFont="1" applyFill="1" applyBorder="1" applyAlignment="1" applyProtection="1">
      <alignment horizontal="center" vertical="top" wrapText="1"/>
    </xf>
    <xf numFmtId="0" fontId="5" fillId="3" borderId="35" xfId="0" applyFont="1" applyFill="1" applyBorder="1" applyAlignment="1" applyProtection="1">
      <alignment horizontal="center" vertical="top" wrapText="1"/>
    </xf>
    <xf numFmtId="0" fontId="5" fillId="3" borderId="36" xfId="0" applyFont="1" applyFill="1" applyBorder="1" applyAlignment="1" applyProtection="1">
      <alignment horizontal="center" vertical="top" wrapText="1"/>
    </xf>
    <xf numFmtId="0" fontId="5" fillId="3" borderId="32" xfId="0" applyFont="1" applyFill="1" applyBorder="1" applyAlignment="1" applyProtection="1">
      <alignment horizontal="center" vertical="center" wrapText="1"/>
    </xf>
    <xf numFmtId="0" fontId="5" fillId="3" borderId="35" xfId="0" applyFont="1" applyFill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5" fillId="3" borderId="3" xfId="0" quotePrefix="1" applyFont="1" applyFill="1" applyBorder="1" applyAlignment="1" applyProtection="1">
      <alignment horizontal="center"/>
    </xf>
    <xf numFmtId="3" fontId="9" fillId="3" borderId="2" xfId="0" applyNumberFormat="1" applyFont="1" applyFill="1" applyBorder="1" applyAlignment="1" applyProtection="1">
      <alignment horizontal="center"/>
    </xf>
    <xf numFmtId="3" fontId="9" fillId="3" borderId="3" xfId="0" applyNumberFormat="1" applyFont="1" applyFill="1" applyBorder="1" applyAlignment="1" applyProtection="1">
      <alignment horizontal="center"/>
    </xf>
    <xf numFmtId="3" fontId="9" fillId="3" borderId="38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0" fillId="4" borderId="0" xfId="0" applyFill="1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/>
    </xf>
    <xf numFmtId="0" fontId="11" fillId="0" borderId="0" xfId="0" applyFont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0" xfId="0" applyFont="1" applyProtection="1"/>
    <xf numFmtId="0" fontId="3" fillId="0" borderId="12" xfId="0" applyFont="1" applyBorder="1" applyAlignment="1" applyProtection="1"/>
    <xf numFmtId="0" fontId="5" fillId="0" borderId="0" xfId="0" applyFont="1" applyBorder="1" applyAlignment="1" applyProtection="1"/>
    <xf numFmtId="0" fontId="5" fillId="0" borderId="13" xfId="0" applyFont="1" applyBorder="1" applyProtection="1"/>
    <xf numFmtId="0" fontId="5" fillId="0" borderId="12" xfId="0" applyFont="1" applyBorder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Fill="1" applyBorder="1" applyProtection="1"/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3" fillId="0" borderId="12" xfId="0" applyFont="1" applyBorder="1" applyProtection="1"/>
    <xf numFmtId="0" fontId="5" fillId="0" borderId="40" xfId="0" applyFont="1" applyBorder="1" applyAlignment="1" applyProtection="1">
      <alignment horizontal="center"/>
    </xf>
    <xf numFmtId="0" fontId="0" fillId="0" borderId="12" xfId="0" applyBorder="1" applyProtection="1"/>
    <xf numFmtId="0" fontId="0" fillId="0" borderId="14" xfId="0" applyBorder="1" applyProtection="1"/>
    <xf numFmtId="0" fontId="0" fillId="0" borderId="11" xfId="0" applyBorder="1" applyProtection="1"/>
    <xf numFmtId="0" fontId="5" fillId="0" borderId="11" xfId="0" applyFont="1" applyBorder="1" applyProtection="1"/>
    <xf numFmtId="0" fontId="5" fillId="0" borderId="11" xfId="0" applyFont="1" applyBorder="1" applyAlignment="1" applyProtection="1">
      <alignment vertical="top" wrapText="1"/>
    </xf>
    <xf numFmtId="0" fontId="14" fillId="0" borderId="11" xfId="0" applyFont="1" applyBorder="1" applyAlignment="1" applyProtection="1">
      <alignment horizontal="left" wrapText="1"/>
    </xf>
    <xf numFmtId="0" fontId="5" fillId="0" borderId="41" xfId="0" applyFont="1" applyBorder="1" applyProtection="1"/>
    <xf numFmtId="0" fontId="5" fillId="0" borderId="42" xfId="0" applyFont="1" applyBorder="1" applyProtection="1"/>
    <xf numFmtId="0" fontId="5" fillId="0" borderId="42" xfId="0" applyFont="1" applyBorder="1" applyAlignment="1" applyProtection="1">
      <alignment vertical="top" wrapText="1"/>
    </xf>
    <xf numFmtId="0" fontId="0" fillId="0" borderId="42" xfId="0" applyBorder="1" applyProtection="1"/>
    <xf numFmtId="0" fontId="3" fillId="0" borderId="44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vertical="top" wrapText="1"/>
    </xf>
    <xf numFmtId="0" fontId="5" fillId="0" borderId="7" xfId="0" applyFont="1" applyBorder="1" applyAlignment="1" applyProtection="1">
      <alignment horizontal="center"/>
    </xf>
    <xf numFmtId="0" fontId="0" fillId="0" borderId="12" xfId="0" applyBorder="1" applyAlignment="1" applyProtection="1">
      <alignment wrapText="1"/>
    </xf>
    <xf numFmtId="0" fontId="1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/>
    </xf>
    <xf numFmtId="0" fontId="0" fillId="0" borderId="12" xfId="0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top" wrapText="1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3" fillId="0" borderId="46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vertical="top" wrapText="1"/>
    </xf>
    <xf numFmtId="0" fontId="5" fillId="0" borderId="13" xfId="0" applyFont="1" applyBorder="1" applyAlignment="1" applyProtection="1">
      <alignment vertical="top"/>
    </xf>
    <xf numFmtId="0" fontId="3" fillId="0" borderId="4" xfId="0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5" fillId="0" borderId="6" xfId="0" applyFont="1" applyBorder="1" applyAlignment="1" applyProtection="1">
      <alignment vertical="top"/>
    </xf>
    <xf numFmtId="0" fontId="5" fillId="0" borderId="7" xfId="0" applyFont="1" applyBorder="1" applyAlignment="1" applyProtection="1">
      <alignment vertical="top"/>
    </xf>
    <xf numFmtId="0" fontId="5" fillId="0" borderId="12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right" vertical="top"/>
    </xf>
    <xf numFmtId="0" fontId="3" fillId="0" borderId="0" xfId="0" applyFont="1" applyBorder="1" applyProtection="1"/>
    <xf numFmtId="0" fontId="5" fillId="0" borderId="47" xfId="0" applyFont="1" applyBorder="1" applyProtection="1"/>
    <xf numFmtId="0" fontId="5" fillId="0" borderId="48" xfId="0" applyFont="1" applyBorder="1" applyProtection="1"/>
    <xf numFmtId="0" fontId="5" fillId="0" borderId="49" xfId="0" applyFont="1" applyBorder="1" applyProtection="1"/>
    <xf numFmtId="0" fontId="7" fillId="0" borderId="0" xfId="0" applyFont="1" applyAlignment="1" applyProtection="1">
      <alignment horizontal="center"/>
    </xf>
    <xf numFmtId="0" fontId="22" fillId="0" borderId="1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5" fillId="0" borderId="0" xfId="0" applyFont="1" applyAlignment="1" applyProtection="1"/>
    <xf numFmtId="0" fontId="3" fillId="0" borderId="0" xfId="0" applyFont="1" applyBorder="1" applyAlignment="1" applyProtection="1"/>
    <xf numFmtId="0" fontId="3" fillId="0" borderId="0" xfId="0" applyFont="1" applyFill="1" applyBorder="1" applyProtection="1"/>
    <xf numFmtId="0" fontId="5" fillId="2" borderId="11" xfId="0" applyFont="1" applyFill="1" applyBorder="1" applyAlignment="1" applyProtection="1">
      <alignment horizontal="left" wrapText="1"/>
      <protection locked="0"/>
    </xf>
    <xf numFmtId="0" fontId="8" fillId="0" borderId="3" xfId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vertical="top"/>
    </xf>
    <xf numFmtId="0" fontId="1" fillId="0" borderId="0" xfId="0" applyFont="1" applyProtection="1"/>
    <xf numFmtId="0" fontId="5" fillId="3" borderId="28" xfId="0" applyFont="1" applyFill="1" applyBorder="1" applyAlignment="1" applyProtection="1">
      <alignment horizontal="center"/>
    </xf>
    <xf numFmtId="0" fontId="3" fillId="3" borderId="2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/>
    </xf>
    <xf numFmtId="0" fontId="0" fillId="3" borderId="39" xfId="0" applyFill="1" applyBorder="1" applyAlignment="1" applyProtection="1">
      <alignment horizontal="center"/>
    </xf>
    <xf numFmtId="0" fontId="0" fillId="3" borderId="27" xfId="0" applyFill="1" applyBorder="1" applyAlignment="1" applyProtection="1">
      <alignment horizontal="center"/>
    </xf>
    <xf numFmtId="0" fontId="3" fillId="0" borderId="42" xfId="0" applyFont="1" applyBorder="1" applyAlignment="1" applyProtection="1">
      <alignment horizontal="right" vertical="top"/>
    </xf>
    <xf numFmtId="0" fontId="3" fillId="0" borderId="43" xfId="0" applyFont="1" applyBorder="1" applyAlignment="1" applyProtection="1">
      <alignment horizontal="right" vertical="top"/>
    </xf>
    <xf numFmtId="0" fontId="3" fillId="0" borderId="5" xfId="0" applyFont="1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5" fillId="0" borderId="12" xfId="0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21" fillId="0" borderId="45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top"/>
    </xf>
    <xf numFmtId="0" fontId="5" fillId="3" borderId="39" xfId="0" applyFont="1" applyFill="1" applyBorder="1" applyAlignment="1" applyProtection="1">
      <alignment horizontal="center" vertical="top"/>
    </xf>
    <xf numFmtId="0" fontId="5" fillId="3" borderId="27" xfId="0" applyFont="1" applyFill="1" applyBorder="1" applyAlignment="1" applyProtection="1">
      <alignment horizontal="center" vertical="top"/>
    </xf>
    <xf numFmtId="0" fontId="5" fillId="3" borderId="26" xfId="0" applyFont="1" applyFill="1" applyBorder="1" applyAlignment="1" applyProtection="1">
      <alignment horizontal="center"/>
    </xf>
    <xf numFmtId="0" fontId="5" fillId="3" borderId="3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0" fontId="3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 wrapText="1"/>
    </xf>
    <xf numFmtId="0" fontId="5" fillId="0" borderId="12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7" fillId="0" borderId="5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vertical="top" wrapText="1"/>
    </xf>
    <xf numFmtId="0" fontId="15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17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right" wrapText="1"/>
    </xf>
    <xf numFmtId="3" fontId="5" fillId="2" borderId="11" xfId="0" applyNumberFormat="1" applyFont="1" applyFill="1" applyBorder="1" applyAlignment="1" applyProtection="1">
      <alignment horizontal="center" wrapText="1"/>
      <protection locked="0"/>
    </xf>
    <xf numFmtId="3" fontId="0" fillId="2" borderId="11" xfId="0" applyNumberFormat="1" applyFill="1" applyBorder="1" applyAlignment="1" applyProtection="1">
      <alignment horizontal="center" wrapText="1"/>
      <protection locked="0"/>
    </xf>
    <xf numFmtId="0" fontId="5" fillId="2" borderId="11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 wrapText="1"/>
    </xf>
    <xf numFmtId="0" fontId="5" fillId="0" borderId="26" xfId="0" applyFont="1" applyBorder="1" applyAlignment="1" applyProtection="1">
      <alignment horizontal="center"/>
    </xf>
    <xf numFmtId="0" fontId="5" fillId="0" borderId="39" xfId="0" applyFont="1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5" fillId="2" borderId="5" xfId="0" applyFont="1" applyFill="1" applyBorder="1" applyAlignment="1" applyProtection="1">
      <alignment vertical="top"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5" fillId="0" borderId="13" xfId="0" applyFont="1" applyBorder="1" applyAlignment="1" applyProtection="1">
      <alignment wrapText="1"/>
    </xf>
    <xf numFmtId="0" fontId="5" fillId="0" borderId="12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vertical="top" wrapText="1"/>
    </xf>
    <xf numFmtId="0" fontId="3" fillId="0" borderId="6" xfId="0" applyFont="1" applyBorder="1" applyAlignment="1" applyProtection="1">
      <alignment vertical="top" wrapText="1"/>
    </xf>
    <xf numFmtId="0" fontId="3" fillId="0" borderId="12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3" fillId="0" borderId="5" xfId="0" applyFont="1" applyBorder="1" applyAlignment="1" applyProtection="1"/>
    <xf numFmtId="0" fontId="5" fillId="0" borderId="6" xfId="0" applyFont="1" applyBorder="1" applyAlignment="1" applyProtection="1"/>
    <xf numFmtId="0" fontId="5" fillId="0" borderId="27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right"/>
    </xf>
    <xf numFmtId="0" fontId="0" fillId="0" borderId="28" xfId="0" applyBorder="1" applyAlignment="1" applyProtection="1">
      <alignment horizontal="center"/>
    </xf>
    <xf numFmtId="0" fontId="13" fillId="0" borderId="13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42" xfId="0" applyFont="1" applyBorder="1" applyAlignment="1" applyProtection="1">
      <alignment horizontal="right" vertical="center"/>
    </xf>
    <xf numFmtId="0" fontId="3" fillId="0" borderId="43" xfId="0" applyFont="1" applyBorder="1" applyAlignment="1" applyProtection="1">
      <alignment horizontal="right" vertical="center"/>
    </xf>
    <xf numFmtId="0" fontId="0" fillId="3" borderId="28" xfId="0" applyFill="1" applyBorder="1" applyAlignment="1" applyProtection="1">
      <alignment horizontal="center"/>
    </xf>
    <xf numFmtId="0" fontId="5" fillId="3" borderId="26" xfId="0" applyFont="1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 wrapText="1"/>
    </xf>
    <xf numFmtId="0" fontId="0" fillId="3" borderId="27" xfId="0" applyFill="1" applyBorder="1" applyAlignment="1" applyProtection="1">
      <alignment horizontal="center" vertical="center" wrapText="1"/>
    </xf>
    <xf numFmtId="0" fontId="0" fillId="3" borderId="28" xfId="0" applyFill="1" applyBorder="1" applyAlignment="1" applyProtection="1">
      <alignment horizontal="center" vertical="center"/>
    </xf>
    <xf numFmtId="0" fontId="0" fillId="0" borderId="27" xfId="0" applyBorder="1" applyProtection="1"/>
    <xf numFmtId="0" fontId="0" fillId="3" borderId="26" xfId="0" applyFill="1" applyBorder="1" applyAlignment="1" applyProtection="1">
      <alignment horizontal="center" vertical="top" wrapText="1"/>
    </xf>
    <xf numFmtId="0" fontId="0" fillId="3" borderId="27" xfId="0" applyFill="1" applyBorder="1" applyAlignment="1" applyProtection="1">
      <alignment horizontal="center" vertical="top" wrapText="1"/>
    </xf>
    <xf numFmtId="0" fontId="5" fillId="3" borderId="33" xfId="0" applyFont="1" applyFill="1" applyBorder="1" applyAlignment="1" applyProtection="1">
      <alignment horizontal="center" vertical="top" wrapText="1"/>
    </xf>
    <xf numFmtId="0" fontId="5" fillId="3" borderId="34" xfId="0" applyFont="1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/>
    <xf numFmtId="0" fontId="5" fillId="3" borderId="21" xfId="0" applyFont="1" applyFill="1" applyBorder="1" applyAlignment="1" applyProtection="1">
      <alignment horizontal="center" vertical="top" wrapText="1"/>
    </xf>
    <xf numFmtId="0" fontId="5" fillId="3" borderId="22" xfId="0" applyFont="1" applyFill="1" applyBorder="1" applyAlignment="1" applyProtection="1">
      <alignment horizontal="center" vertical="top" wrapText="1"/>
    </xf>
    <xf numFmtId="0" fontId="5" fillId="3" borderId="23" xfId="0" applyFont="1" applyFill="1" applyBorder="1" applyAlignment="1" applyProtection="1">
      <alignment horizontal="center" vertical="top" wrapText="1"/>
    </xf>
    <xf numFmtId="0" fontId="5" fillId="3" borderId="25" xfId="0" applyFont="1" applyFill="1" applyBorder="1" applyAlignment="1" applyProtection="1">
      <alignment horizontal="center" vertical="top" wrapText="1"/>
    </xf>
    <xf numFmtId="0" fontId="5" fillId="3" borderId="28" xfId="0" applyFont="1" applyFill="1" applyBorder="1" applyAlignment="1" applyProtection="1">
      <alignment horizontal="center" vertical="top" wrapText="1"/>
    </xf>
    <xf numFmtId="0" fontId="5" fillId="3" borderId="30" xfId="0" applyFont="1" applyFill="1" applyBorder="1" applyAlignment="1" applyProtection="1">
      <alignment horizontal="center" vertical="top" wrapText="1"/>
    </xf>
    <xf numFmtId="0" fontId="5" fillId="3" borderId="18" xfId="0" applyFont="1" applyFill="1" applyBorder="1" applyAlignment="1" applyProtection="1">
      <alignment horizontal="center" vertical="top" wrapText="1"/>
    </xf>
    <xf numFmtId="0" fontId="5" fillId="3" borderId="19" xfId="0" applyFont="1" applyFill="1" applyBorder="1" applyAlignment="1" applyProtection="1">
      <alignment horizontal="center" vertical="top" wrapText="1"/>
    </xf>
    <xf numFmtId="0" fontId="5" fillId="3" borderId="20" xfId="0" applyFont="1" applyFill="1" applyBorder="1" applyAlignment="1" applyProtection="1">
      <alignment horizontal="center" vertical="top" wrapText="1"/>
    </xf>
    <xf numFmtId="3" fontId="0" fillId="2" borderId="15" xfId="0" applyNumberFormat="1" applyFill="1" applyBorder="1" applyAlignment="1" applyProtection="1">
      <alignment horizontal="center"/>
      <protection locked="0"/>
    </xf>
    <xf numFmtId="3" fontId="0" fillId="2" borderId="16" xfId="0" applyNumberForma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Lines="5" dropStyle="combo" dx="15" fmlaLink="$E$47" fmlaRange="$D$64:$D$69" sel="6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191</xdr:row>
      <xdr:rowOff>123825</xdr:rowOff>
    </xdr:from>
    <xdr:to>
      <xdr:col>15</xdr:col>
      <xdr:colOff>276225</xdr:colOff>
      <xdr:row>217</xdr:row>
      <xdr:rowOff>85725</xdr:rowOff>
    </xdr:to>
    <xdr:pic>
      <xdr:nvPicPr>
        <xdr:cNvPr id="110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9375" y="37919025"/>
          <a:ext cx="5562600" cy="417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0</xdr:rowOff>
        </xdr:from>
        <xdr:to>
          <xdr:col>5</xdr:col>
          <xdr:colOff>9525</xdr:colOff>
          <xdr:row>47</xdr:row>
          <xdr:rowOff>9525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476250</xdr:colOff>
          <xdr:row>17</xdr:row>
          <xdr:rowOff>47625</xdr:rowOff>
        </xdr:from>
        <xdr:to>
          <xdr:col>16</xdr:col>
          <xdr:colOff>342900</xdr:colOff>
          <xdr:row>18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6</xdr:row>
          <xdr:rowOff>28575</xdr:rowOff>
        </xdr:from>
        <xdr:to>
          <xdr:col>14</xdr:col>
          <xdr:colOff>485775</xdr:colOff>
          <xdr:row>7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17</xdr:row>
          <xdr:rowOff>47625</xdr:rowOff>
        </xdr:from>
        <xdr:to>
          <xdr:col>15</xdr:col>
          <xdr:colOff>190500</xdr:colOff>
          <xdr:row>18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323850</xdr:colOff>
          <xdr:row>6</xdr:row>
          <xdr:rowOff>28575</xdr:rowOff>
        </xdr:from>
        <xdr:to>
          <xdr:col>16</xdr:col>
          <xdr:colOff>190500</xdr:colOff>
          <xdr:row>7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438150</xdr:colOff>
          <xdr:row>19</xdr:row>
          <xdr:rowOff>19050</xdr:rowOff>
        </xdr:from>
        <xdr:to>
          <xdr:col>15</xdr:col>
          <xdr:colOff>304800</xdr:colOff>
          <xdr:row>20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571500</xdr:colOff>
          <xdr:row>19</xdr:row>
          <xdr:rowOff>19050</xdr:rowOff>
        </xdr:from>
        <xdr:to>
          <xdr:col>16</xdr:col>
          <xdr:colOff>438150</xdr:colOff>
          <xdr:row>20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rcs.sc.egov.usda.gov/CNMP/52/NRCS-CPA-52%20VA%20(rev.%2003-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-52"/>
      <sheetName val="Instructions"/>
      <sheetName val="CleanAir"/>
      <sheetName val="CleanWater"/>
      <sheetName val="CoastalZone"/>
      <sheetName val="CoralReefs"/>
      <sheetName val="VA CulturalResources"/>
      <sheetName val="VA T&amp;E"/>
      <sheetName val="EnvironmentalJustice"/>
      <sheetName val="VA EssentialFishHabitat"/>
      <sheetName val="FloodplainManagement"/>
      <sheetName val="InvasiveSpecies"/>
      <sheetName val="VA MigratoryBirds&amp;Eagles"/>
      <sheetName val="PrimeUniqueFarmlands"/>
      <sheetName val="RiparianArea"/>
      <sheetName val="VA Wetlands"/>
      <sheetName val="VA WildScenicRivers"/>
      <sheetName val="ResourceConsiderations-optional"/>
    </sheetNames>
    <sheetDataSet>
      <sheetData sheetId="0">
        <row r="402">
          <cell r="A402" t="str">
            <v>Quality [Particulate Matter &lt; 10µm diameter ("PM 10")]</v>
          </cell>
        </row>
        <row r="403">
          <cell r="A403" t="str">
            <v>Quality [Particulate Matter &lt; 2.5µm diameter ("PM 2.5")]</v>
          </cell>
        </row>
        <row r="404">
          <cell r="A404" t="str">
            <v>Quality (Excessive Ozone)</v>
          </cell>
        </row>
        <row r="405">
          <cell r="A405" t="str">
            <v>Quality [Excessive Greenhouse Gas - Carbon Dioxide (CO2)]</v>
          </cell>
        </row>
        <row r="406">
          <cell r="A406" t="str">
            <v>Quality [Excessive Greenhouse Gas - Nitrogen Oxide (N20)]</v>
          </cell>
        </row>
        <row r="407">
          <cell r="A407" t="str">
            <v>Quality [Excessive Greenhouse Gas - Methane (CH4)]</v>
          </cell>
        </row>
        <row r="408">
          <cell r="A408" t="str">
            <v>Quality [Ammonia (NH3)]</v>
          </cell>
        </row>
        <row r="409">
          <cell r="A409" t="str">
            <v>Quality (Chemical Drift)</v>
          </cell>
        </row>
        <row r="410">
          <cell r="A410" t="str">
            <v>Quality (Objectionable Odors)</v>
          </cell>
        </row>
        <row r="411">
          <cell r="A411" t="str">
            <v>Quality (Reduced Visibility)</v>
          </cell>
        </row>
        <row r="412">
          <cell r="A412" t="str">
            <v>Quality (Undesirable Air Movement)</v>
          </cell>
        </row>
        <row r="413">
          <cell r="A413" t="str">
            <v>Quality (Adverse Air Temperature)</v>
          </cell>
        </row>
        <row r="414">
          <cell r="A414" t="str">
            <v>No resource concern identified</v>
          </cell>
        </row>
        <row r="415">
          <cell r="A415" t="str">
            <v>Other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D1:T219"/>
  <sheetViews>
    <sheetView showGridLines="0" tabSelected="1" showWhiteSpace="0" zoomScale="90" zoomScaleNormal="90" workbookViewId="0">
      <selection activeCell="K219" sqref="K219"/>
    </sheetView>
  </sheetViews>
  <sheetFormatPr defaultColWidth="9.140625" defaultRowHeight="12.75" x14ac:dyDescent="0.2"/>
  <cols>
    <col min="1" max="3" width="9.140625" style="24"/>
    <col min="4" max="4" width="3.140625" style="24" hidden="1" customWidth="1"/>
    <col min="5" max="5" width="9.7109375" style="24" customWidth="1"/>
    <col min="6" max="6" width="8" style="24" customWidth="1"/>
    <col min="7" max="7" width="7.7109375" style="24" customWidth="1"/>
    <col min="8" max="8" width="1.28515625" style="24" customWidth="1"/>
    <col min="9" max="9" width="9.42578125" style="24" customWidth="1"/>
    <col min="10" max="10" width="10.140625" style="24" customWidth="1"/>
    <col min="11" max="11" width="9.140625" style="24" customWidth="1"/>
    <col min="12" max="12" width="10.85546875" style="24" customWidth="1"/>
    <col min="13" max="14" width="8" style="24" customWidth="1"/>
    <col min="15" max="17" width="8.85546875" style="24" customWidth="1"/>
    <col min="18" max="18" width="7.7109375" style="24" customWidth="1"/>
    <col min="19" max="19" width="5.7109375" style="24" customWidth="1"/>
    <col min="20" max="16384" width="9.140625" style="24"/>
  </cols>
  <sheetData>
    <row r="1" spans="5:20" s="10" customFormat="1" ht="37.5" customHeight="1" x14ac:dyDescent="0.25">
      <c r="E1" s="167" t="s">
        <v>138</v>
      </c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9"/>
      <c r="S1" s="9"/>
    </row>
    <row r="2" spans="5:20" s="10" customFormat="1" ht="10.5" customHeight="1" x14ac:dyDescent="0.25"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R2" s="9"/>
      <c r="S2" s="9"/>
    </row>
    <row r="3" spans="5:20" s="10" customFormat="1" ht="17.25" customHeight="1" x14ac:dyDescent="0.2">
      <c r="E3" s="11" t="s">
        <v>136</v>
      </c>
      <c r="F3" s="12"/>
      <c r="G3" s="172"/>
      <c r="H3" s="173"/>
      <c r="I3" s="173"/>
      <c r="J3" s="173"/>
      <c r="K3" s="173"/>
      <c r="L3" s="13" t="s">
        <v>91</v>
      </c>
      <c r="M3" s="172"/>
      <c r="N3" s="173"/>
      <c r="O3" s="14" t="s">
        <v>92</v>
      </c>
      <c r="P3" s="174"/>
      <c r="Q3" s="175"/>
      <c r="R3" s="15"/>
      <c r="S3" s="15"/>
    </row>
    <row r="4" spans="5:20" s="17" customFormat="1" ht="9.75" customHeight="1" x14ac:dyDescent="0.25">
      <c r="E4" s="16"/>
    </row>
    <row r="5" spans="5:20" s="17" customFormat="1" ht="18.75" customHeight="1" x14ac:dyDescent="0.2">
      <c r="E5" s="168" t="s">
        <v>83</v>
      </c>
      <c r="F5" s="168"/>
      <c r="G5" s="172"/>
      <c r="H5" s="173"/>
      <c r="I5" s="173"/>
      <c r="J5" s="173"/>
      <c r="K5" s="18" t="s">
        <v>84</v>
      </c>
      <c r="L5" s="117"/>
      <c r="M5" s="169" t="s">
        <v>137</v>
      </c>
      <c r="N5" s="169"/>
      <c r="O5" s="170"/>
      <c r="P5" s="171"/>
    </row>
    <row r="6" spans="5:20" s="10" customFormat="1" ht="7.5" customHeight="1" x14ac:dyDescent="0.2">
      <c r="E6" s="11"/>
      <c r="F6" s="14"/>
      <c r="G6" s="14"/>
      <c r="H6" s="14"/>
      <c r="I6" s="14"/>
      <c r="J6" s="19"/>
      <c r="K6" s="20"/>
      <c r="L6" s="20"/>
      <c r="M6" s="20"/>
      <c r="N6" s="20"/>
      <c r="O6" s="20"/>
      <c r="P6" s="20"/>
      <c r="Q6" s="20"/>
      <c r="R6" s="20"/>
      <c r="S6" s="21"/>
      <c r="T6" s="21"/>
    </row>
    <row r="7" spans="5:20" s="25" customFormat="1" ht="18" customHeight="1" x14ac:dyDescent="0.2">
      <c r="E7" s="22" t="s">
        <v>86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3"/>
      <c r="R7" s="23"/>
      <c r="S7" s="6"/>
      <c r="T7" s="6"/>
    </row>
    <row r="8" spans="5:20" s="25" customFormat="1" ht="8.25" customHeight="1" x14ac:dyDescent="0.2"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6"/>
      <c r="T8" s="6"/>
    </row>
    <row r="9" spans="5:20" s="25" customFormat="1" ht="18" customHeight="1" x14ac:dyDescent="0.2">
      <c r="E9" s="22" t="s">
        <v>139</v>
      </c>
      <c r="F9" s="23"/>
      <c r="G9" s="23"/>
      <c r="H9" s="23"/>
      <c r="I9" s="23"/>
      <c r="J9" s="23"/>
      <c r="K9" s="23"/>
      <c r="L9" s="176"/>
      <c r="M9" s="176"/>
      <c r="N9" s="176"/>
      <c r="O9" s="176"/>
      <c r="P9" s="176"/>
      <c r="Q9" s="176"/>
      <c r="R9" s="23"/>
      <c r="S9" s="6"/>
      <c r="T9" s="6"/>
    </row>
    <row r="10" spans="5:20" s="25" customFormat="1" ht="21" customHeight="1" x14ac:dyDescent="0.2">
      <c r="E10" s="182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2"/>
      <c r="R10" s="23"/>
      <c r="S10" s="6"/>
      <c r="T10" s="6"/>
    </row>
    <row r="11" spans="5:20" s="25" customFormat="1" ht="21" customHeight="1" x14ac:dyDescent="0.2">
      <c r="E11" s="185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7"/>
      <c r="R11" s="23"/>
      <c r="S11" s="6"/>
      <c r="T11" s="6"/>
    </row>
    <row r="12" spans="5:20" s="25" customFormat="1" ht="21" customHeight="1" x14ac:dyDescent="0.2">
      <c r="E12" s="185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7"/>
      <c r="R12" s="23"/>
      <c r="S12" s="6"/>
      <c r="T12" s="6"/>
    </row>
    <row r="13" spans="5:20" s="25" customFormat="1" ht="21" customHeight="1" x14ac:dyDescent="0.2">
      <c r="E13" s="185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7"/>
      <c r="R13" s="23"/>
      <c r="S13" s="6"/>
      <c r="T13" s="6"/>
    </row>
    <row r="14" spans="5:20" s="25" customFormat="1" ht="21" customHeight="1" x14ac:dyDescent="0.2">
      <c r="E14" s="185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7"/>
      <c r="R14" s="23"/>
      <c r="S14" s="6"/>
      <c r="T14" s="6"/>
    </row>
    <row r="15" spans="5:20" s="25" customFormat="1" ht="21" customHeight="1" x14ac:dyDescent="0.2">
      <c r="E15" s="188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90"/>
      <c r="R15" s="23"/>
      <c r="S15" s="6"/>
      <c r="T15" s="6"/>
    </row>
    <row r="16" spans="5:20" s="10" customFormat="1" ht="21.75" customHeight="1" x14ac:dyDescent="0.2">
      <c r="E16" s="22" t="s">
        <v>85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9"/>
      <c r="T16" s="9"/>
    </row>
    <row r="17" spans="5:20" s="10" customFormat="1" ht="9" customHeight="1" x14ac:dyDescent="0.2"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9"/>
      <c r="T17" s="9"/>
    </row>
    <row r="18" spans="5:20" s="9" customFormat="1" ht="19.5" customHeight="1" x14ac:dyDescent="0.2">
      <c r="E18" s="22" t="s">
        <v>87</v>
      </c>
      <c r="F18" s="23"/>
      <c r="G18" s="23"/>
      <c r="H18" s="23"/>
      <c r="I18" s="23"/>
      <c r="J18" s="23"/>
      <c r="K18" s="19"/>
      <c r="L18" s="19"/>
      <c r="M18" s="19"/>
      <c r="N18" s="19"/>
      <c r="O18" s="19"/>
      <c r="P18" s="19"/>
      <c r="Q18" s="19"/>
      <c r="R18" s="24"/>
    </row>
    <row r="19" spans="5:20" s="9" customFormat="1" ht="10.5" customHeight="1" x14ac:dyDescent="0.2">
      <c r="E19" s="22"/>
      <c r="F19" s="23"/>
      <c r="G19" s="23"/>
      <c r="H19" s="23"/>
      <c r="I19" s="23"/>
      <c r="J19" s="23"/>
      <c r="K19" s="26"/>
      <c r="L19" s="26"/>
      <c r="M19" s="26"/>
      <c r="N19" s="26"/>
      <c r="O19" s="26"/>
      <c r="P19" s="26"/>
      <c r="Q19" s="26"/>
      <c r="R19" s="24"/>
    </row>
    <row r="20" spans="5:20" s="29" customFormat="1" ht="18.75" customHeight="1" x14ac:dyDescent="0.2">
      <c r="E20" s="27" t="s">
        <v>88</v>
      </c>
      <c r="F20" s="23"/>
      <c r="G20" s="23"/>
      <c r="H20" s="23"/>
      <c r="I20" s="23"/>
      <c r="J20" s="23"/>
      <c r="K20" s="19"/>
      <c r="L20" s="19"/>
      <c r="M20" s="19"/>
      <c r="N20" s="19"/>
      <c r="O20" s="19"/>
      <c r="P20" s="19"/>
      <c r="Q20" s="19"/>
      <c r="R20" s="24"/>
      <c r="S20" s="28"/>
      <c r="T20" s="28"/>
    </row>
    <row r="21" spans="5:20" s="10" customFormat="1" ht="21" customHeight="1" x14ac:dyDescent="0.2">
      <c r="E21" s="22" t="s">
        <v>89</v>
      </c>
      <c r="F21" s="9"/>
      <c r="G21" s="9"/>
      <c r="H21" s="9"/>
      <c r="I21" s="9"/>
      <c r="J21" s="9"/>
      <c r="K21" s="28"/>
      <c r="L21" s="124"/>
      <c r="M21" s="124"/>
      <c r="N21" s="124"/>
      <c r="O21" s="124"/>
      <c r="P21" s="124"/>
      <c r="Q21" s="124"/>
      <c r="R21" s="24"/>
      <c r="S21" s="9"/>
      <c r="T21" s="9"/>
    </row>
    <row r="22" spans="5:20" s="10" customFormat="1" ht="21" customHeight="1" x14ac:dyDescent="0.2">
      <c r="E22" s="182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4"/>
      <c r="R22" s="24"/>
      <c r="S22" s="9"/>
      <c r="T22" s="9"/>
    </row>
    <row r="23" spans="5:20" s="10" customFormat="1" ht="21" customHeight="1" x14ac:dyDescent="0.2">
      <c r="E23" s="185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7"/>
      <c r="R23" s="24"/>
      <c r="S23" s="9"/>
      <c r="T23" s="9"/>
    </row>
    <row r="24" spans="5:20" s="10" customFormat="1" ht="21" customHeight="1" x14ac:dyDescent="0.2">
      <c r="E24" s="185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7"/>
      <c r="R24" s="24"/>
      <c r="S24" s="9"/>
      <c r="T24" s="9"/>
    </row>
    <row r="25" spans="5:20" s="10" customFormat="1" ht="21" customHeight="1" x14ac:dyDescent="0.2">
      <c r="E25" s="185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7"/>
      <c r="R25" s="24"/>
      <c r="S25" s="9"/>
      <c r="T25" s="9"/>
    </row>
    <row r="26" spans="5:20" s="10" customFormat="1" ht="21" customHeight="1" x14ac:dyDescent="0.2">
      <c r="E26" s="188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90"/>
      <c r="R26" s="24"/>
      <c r="S26" s="9"/>
      <c r="T26" s="9"/>
    </row>
    <row r="27" spans="5:20" s="29" customFormat="1" ht="21" customHeight="1" x14ac:dyDescent="0.2">
      <c r="E27" s="30" t="s">
        <v>90</v>
      </c>
      <c r="F27" s="31"/>
      <c r="G27" s="31"/>
      <c r="H27" s="24"/>
      <c r="I27" s="24"/>
      <c r="J27" s="147"/>
      <c r="K27" s="147"/>
      <c r="L27" s="147"/>
      <c r="M27" s="147"/>
      <c r="N27" s="147"/>
      <c r="O27" s="147"/>
      <c r="P27" s="147"/>
      <c r="Q27" s="147"/>
      <c r="R27" s="24"/>
      <c r="S27" s="28"/>
      <c r="T27" s="28"/>
    </row>
    <row r="28" spans="5:20" s="10" customFormat="1" ht="21" customHeight="1" x14ac:dyDescent="0.2"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4"/>
      <c r="R28" s="24"/>
      <c r="S28" s="9"/>
      <c r="T28" s="9"/>
    </row>
    <row r="29" spans="5:20" s="10" customFormat="1" ht="21" customHeight="1" x14ac:dyDescent="0.2"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7"/>
      <c r="R29" s="24"/>
      <c r="S29" s="9"/>
      <c r="T29" s="9"/>
    </row>
    <row r="30" spans="5:20" s="10" customFormat="1" ht="21" customHeight="1" x14ac:dyDescent="0.2">
      <c r="E30" s="185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7"/>
      <c r="R30" s="24"/>
      <c r="S30" s="9"/>
      <c r="T30" s="9"/>
    </row>
    <row r="31" spans="5:20" s="10" customFormat="1" ht="21" customHeight="1" x14ac:dyDescent="0.2">
      <c r="E31" s="185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7"/>
      <c r="R31" s="24"/>
      <c r="S31" s="9"/>
      <c r="T31" s="9"/>
    </row>
    <row r="32" spans="5:20" s="10" customFormat="1" ht="21" customHeight="1" x14ac:dyDescent="0.2">
      <c r="E32" s="188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90"/>
      <c r="R32" s="24"/>
      <c r="S32" s="9"/>
      <c r="T32" s="9"/>
    </row>
    <row r="33" spans="5:20" s="10" customFormat="1" ht="26.25" customHeight="1" x14ac:dyDescent="0.2">
      <c r="E33" s="148" t="s">
        <v>140</v>
      </c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32"/>
      <c r="S33" s="32"/>
    </row>
    <row r="34" spans="5:20" s="10" customFormat="1" ht="26.25" customHeight="1" x14ac:dyDescent="0.2">
      <c r="E34" s="149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32"/>
      <c r="S34" s="32"/>
    </row>
    <row r="35" spans="5:20" s="10" customFormat="1" ht="21.75" customHeight="1" x14ac:dyDescent="0.2"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9"/>
      <c r="S35" s="9"/>
      <c r="T35" s="9"/>
    </row>
    <row r="36" spans="5:20" s="10" customFormat="1" ht="21.75" customHeight="1" x14ac:dyDescent="0.2">
      <c r="E36" s="9"/>
      <c r="F36" s="9"/>
      <c r="G36" s="9"/>
      <c r="H36" s="9"/>
      <c r="I36" s="9"/>
      <c r="J36" s="9"/>
      <c r="K36" s="119"/>
      <c r="L36" s="9"/>
      <c r="M36" s="9"/>
      <c r="N36" s="9"/>
      <c r="O36" s="9"/>
      <c r="P36" s="9"/>
      <c r="Q36" s="9"/>
      <c r="R36" s="9"/>
      <c r="S36" s="9"/>
      <c r="T36" s="9"/>
    </row>
    <row r="37" spans="5:20" s="25" customFormat="1" ht="21.75" customHeight="1" x14ac:dyDescent="0.2">
      <c r="E37" s="151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6"/>
      <c r="S37" s="6"/>
      <c r="T37" s="6"/>
    </row>
    <row r="38" spans="5:20" ht="25.5" customHeight="1" x14ac:dyDescent="0.2"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9"/>
    </row>
    <row r="39" spans="5:20" s="15" customFormat="1" ht="12.75" customHeight="1" x14ac:dyDescent="0.35"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</row>
    <row r="40" spans="5:20" s="10" customFormat="1" x14ac:dyDescent="0.2">
      <c r="E40" s="34" t="s">
        <v>46</v>
      </c>
    </row>
    <row r="42" spans="5:20" x14ac:dyDescent="0.2">
      <c r="E42" s="35" t="s">
        <v>93</v>
      </c>
    </row>
    <row r="43" spans="5:20" ht="13.5" thickBot="1" x14ac:dyDescent="0.25"/>
    <row r="44" spans="5:20" x14ac:dyDescent="0.2">
      <c r="E44" s="242" t="s">
        <v>133</v>
      </c>
      <c r="F44" s="237" t="s">
        <v>1</v>
      </c>
      <c r="G44" s="238"/>
      <c r="H44" s="238"/>
      <c r="I44" s="238"/>
      <c r="J44" s="238"/>
      <c r="K44" s="238"/>
      <c r="L44" s="238"/>
      <c r="M44" s="238"/>
      <c r="N44" s="239"/>
      <c r="O44" s="231" t="s">
        <v>94</v>
      </c>
      <c r="P44" s="232"/>
      <c r="Q44" s="233"/>
    </row>
    <row r="45" spans="5:20" x14ac:dyDescent="0.2">
      <c r="E45" s="243"/>
      <c r="F45" s="36" t="s">
        <v>2</v>
      </c>
      <c r="G45" s="225" t="s">
        <v>3</v>
      </c>
      <c r="H45" s="226"/>
      <c r="I45" s="37" t="s">
        <v>4</v>
      </c>
      <c r="J45" s="37" t="s">
        <v>5</v>
      </c>
      <c r="K45" s="37" t="s">
        <v>6</v>
      </c>
      <c r="L45" s="37" t="s">
        <v>7</v>
      </c>
      <c r="M45" s="37" t="s">
        <v>8</v>
      </c>
      <c r="N45" s="38" t="s">
        <v>9</v>
      </c>
      <c r="O45" s="234"/>
      <c r="P45" s="235"/>
      <c r="Q45" s="236"/>
    </row>
    <row r="46" spans="5:20" s="9" customFormat="1" ht="101.25" customHeight="1" thickBot="1" x14ac:dyDescent="0.25">
      <c r="E46" s="244"/>
      <c r="F46" s="39" t="s">
        <v>0</v>
      </c>
      <c r="G46" s="227" t="s">
        <v>141</v>
      </c>
      <c r="H46" s="228"/>
      <c r="I46" s="40" t="s">
        <v>47</v>
      </c>
      <c r="J46" s="40" t="s">
        <v>79</v>
      </c>
      <c r="K46" s="40" t="s">
        <v>76</v>
      </c>
      <c r="L46" s="40" t="s">
        <v>125</v>
      </c>
      <c r="M46" s="40" t="s">
        <v>77</v>
      </c>
      <c r="N46" s="41" t="s">
        <v>11</v>
      </c>
      <c r="O46" s="42" t="s">
        <v>73</v>
      </c>
      <c r="P46" s="43" t="s">
        <v>74</v>
      </c>
      <c r="Q46" s="44" t="s">
        <v>75</v>
      </c>
    </row>
    <row r="47" spans="5:20" ht="15" x14ac:dyDescent="0.2">
      <c r="E47" s="118">
        <v>6</v>
      </c>
      <c r="F47" s="1">
        <v>100</v>
      </c>
      <c r="G47" s="240">
        <v>75</v>
      </c>
      <c r="H47" s="241"/>
      <c r="I47" s="2">
        <v>250</v>
      </c>
      <c r="J47" s="3">
        <v>0.9</v>
      </c>
      <c r="K47" s="4">
        <v>0.25</v>
      </c>
      <c r="L47" s="45">
        <f>VLOOKUP($E$47, $D$64:$Q$69, 7, TRUE)</f>
        <v>40</v>
      </c>
      <c r="M47" s="45">
        <f>VLOOKUP($E$47, $D$64:$Q$69, 10, TRUE)</f>
        <v>22.5</v>
      </c>
      <c r="N47" s="45">
        <f>VLOOKUP($E$47, $D$64:$Q$69, 12, TRUE)</f>
        <v>8</v>
      </c>
      <c r="O47" s="46">
        <f>F47*(G47/1000*L47)*I47*J47/2000/K47</f>
        <v>135</v>
      </c>
      <c r="P47" s="47">
        <f>O47*M47</f>
        <v>3037.5</v>
      </c>
      <c r="Q47" s="48">
        <f>O47*N47</f>
        <v>1080</v>
      </c>
    </row>
    <row r="48" spans="5:20" x14ac:dyDescent="0.2">
      <c r="E48" s="153"/>
      <c r="F48" s="153"/>
      <c r="G48" s="153"/>
      <c r="H48" s="154"/>
      <c r="I48" s="153"/>
      <c r="J48" s="153"/>
      <c r="K48" s="153"/>
      <c r="L48" s="153"/>
      <c r="M48" s="153"/>
      <c r="N48" s="153"/>
      <c r="O48" s="153"/>
      <c r="P48" s="153"/>
      <c r="Q48" s="153"/>
    </row>
    <row r="49" spans="4:18" x14ac:dyDescent="0.2">
      <c r="O49" s="50"/>
      <c r="Q49" s="26"/>
    </row>
    <row r="50" spans="4:18" x14ac:dyDescent="0.2">
      <c r="E50" s="35" t="s">
        <v>12</v>
      </c>
    </row>
    <row r="51" spans="4:18" x14ac:dyDescent="0.2">
      <c r="E51" s="35"/>
    </row>
    <row r="52" spans="4:18" x14ac:dyDescent="0.2">
      <c r="E52" s="155" t="s">
        <v>43</v>
      </c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</row>
    <row r="53" spans="4:18" x14ac:dyDescent="0.2"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4:18" x14ac:dyDescent="0.2">
      <c r="E54" s="24" t="s">
        <v>10</v>
      </c>
      <c r="F54" s="155" t="s">
        <v>143</v>
      </c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</row>
    <row r="55" spans="4:18" x14ac:dyDescent="0.2">
      <c r="F55" s="156" t="s">
        <v>144</v>
      </c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</row>
    <row r="56" spans="4:18" x14ac:dyDescent="0.2"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</row>
    <row r="57" spans="4:18" x14ac:dyDescent="0.2"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4:18" x14ac:dyDescent="0.2">
      <c r="E58" s="155" t="s">
        <v>95</v>
      </c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</row>
    <row r="59" spans="4:18" x14ac:dyDescent="0.2"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4:18" x14ac:dyDescent="0.2">
      <c r="E60" s="155" t="s">
        <v>96</v>
      </c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</row>
    <row r="61" spans="4:18" x14ac:dyDescent="0.2">
      <c r="E61" s="25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4:18" x14ac:dyDescent="0.2">
      <c r="E62" s="157" t="s">
        <v>40</v>
      </c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4:18" ht="14.25" x14ac:dyDescent="0.2">
      <c r="E63" s="123" t="s">
        <v>29</v>
      </c>
      <c r="F63" s="123"/>
      <c r="G63" s="123" t="s">
        <v>30</v>
      </c>
      <c r="H63" s="123"/>
      <c r="I63" s="123"/>
      <c r="J63" s="123" t="s">
        <v>98</v>
      </c>
      <c r="K63" s="123"/>
      <c r="L63" s="123"/>
      <c r="M63" s="123" t="s">
        <v>31</v>
      </c>
      <c r="N63" s="123"/>
      <c r="O63" s="123" t="s">
        <v>97</v>
      </c>
      <c r="P63" s="123"/>
      <c r="Q63" s="230"/>
    </row>
    <row r="64" spans="4:18" s="52" customFormat="1" x14ac:dyDescent="0.2">
      <c r="D64" s="52">
        <v>1</v>
      </c>
      <c r="E64" s="122" t="s">
        <v>104</v>
      </c>
      <c r="F64" s="122"/>
      <c r="G64" s="122" t="s">
        <v>99</v>
      </c>
      <c r="H64" s="122"/>
      <c r="I64" s="122"/>
      <c r="J64" s="122">
        <v>65</v>
      </c>
      <c r="K64" s="122"/>
      <c r="L64" s="122"/>
      <c r="M64" s="122">
        <v>11</v>
      </c>
      <c r="N64" s="122"/>
      <c r="O64" s="142">
        <v>3.1</v>
      </c>
      <c r="P64" s="143"/>
      <c r="Q64" s="144"/>
      <c r="R64" s="53"/>
    </row>
    <row r="65" spans="4:17" s="52" customFormat="1" x14ac:dyDescent="0.2">
      <c r="D65" s="52">
        <v>2</v>
      </c>
      <c r="E65" s="122" t="s">
        <v>105</v>
      </c>
      <c r="F65" s="122"/>
      <c r="G65" s="122" t="s">
        <v>100</v>
      </c>
      <c r="H65" s="122"/>
      <c r="I65" s="122"/>
      <c r="J65" s="122">
        <v>104</v>
      </c>
      <c r="K65" s="122"/>
      <c r="L65" s="122"/>
      <c r="M65" s="122">
        <v>7</v>
      </c>
      <c r="N65" s="122"/>
      <c r="O65" s="142">
        <v>3.5</v>
      </c>
      <c r="P65" s="143"/>
      <c r="Q65" s="144"/>
    </row>
    <row r="66" spans="4:17" s="52" customFormat="1" x14ac:dyDescent="0.2">
      <c r="D66" s="52">
        <v>3</v>
      </c>
      <c r="E66" s="122" t="s">
        <v>106</v>
      </c>
      <c r="F66" s="122"/>
      <c r="G66" s="122" t="s">
        <v>101</v>
      </c>
      <c r="H66" s="122"/>
      <c r="I66" s="122"/>
      <c r="J66" s="122">
        <v>56</v>
      </c>
      <c r="K66" s="122"/>
      <c r="L66" s="122"/>
      <c r="M66" s="122">
        <v>10</v>
      </c>
      <c r="N66" s="122"/>
      <c r="O66" s="142">
        <v>4</v>
      </c>
      <c r="P66" s="143"/>
      <c r="Q66" s="144"/>
    </row>
    <row r="67" spans="4:17" s="52" customFormat="1" x14ac:dyDescent="0.2">
      <c r="D67" s="52">
        <v>4</v>
      </c>
      <c r="E67" s="122" t="s">
        <v>107</v>
      </c>
      <c r="F67" s="122"/>
      <c r="G67" s="122" t="s">
        <v>102</v>
      </c>
      <c r="H67" s="122"/>
      <c r="I67" s="122"/>
      <c r="J67" s="122">
        <v>119</v>
      </c>
      <c r="K67" s="122"/>
      <c r="L67" s="122"/>
      <c r="M67" s="122">
        <v>13</v>
      </c>
      <c r="N67" s="122"/>
      <c r="O67" s="142">
        <v>5.4</v>
      </c>
      <c r="P67" s="143"/>
      <c r="Q67" s="144"/>
    </row>
    <row r="68" spans="4:17" s="52" customFormat="1" x14ac:dyDescent="0.2">
      <c r="D68" s="52">
        <v>5</v>
      </c>
      <c r="E68" s="145" t="s">
        <v>108</v>
      </c>
      <c r="F68" s="130"/>
      <c r="G68" s="145" t="s">
        <v>103</v>
      </c>
      <c r="H68" s="146"/>
      <c r="I68" s="130"/>
      <c r="J68" s="128">
        <v>52</v>
      </c>
      <c r="K68" s="129"/>
      <c r="L68" s="130"/>
      <c r="M68" s="128">
        <v>9.6</v>
      </c>
      <c r="N68" s="130"/>
      <c r="O68" s="128">
        <v>4.2</v>
      </c>
      <c r="P68" s="129"/>
      <c r="Q68" s="130"/>
    </row>
    <row r="69" spans="4:17" x14ac:dyDescent="0.2">
      <c r="D69" s="54">
        <v>6</v>
      </c>
      <c r="E69" s="145" t="s">
        <v>150</v>
      </c>
      <c r="F69" s="130"/>
      <c r="G69" s="145" t="s">
        <v>151</v>
      </c>
      <c r="H69" s="146"/>
      <c r="I69" s="130"/>
      <c r="J69" s="128">
        <v>40</v>
      </c>
      <c r="K69" s="129"/>
      <c r="L69" s="130"/>
      <c r="M69" s="128">
        <v>22.5</v>
      </c>
      <c r="N69" s="130"/>
      <c r="O69" s="128">
        <v>8</v>
      </c>
      <c r="P69" s="129"/>
      <c r="Q69" s="130"/>
    </row>
    <row r="70" spans="4:17" x14ac:dyDescent="0.2">
      <c r="E70" s="55"/>
      <c r="F70" s="55"/>
      <c r="G70" s="55"/>
      <c r="H70" s="55"/>
      <c r="I70" s="55"/>
      <c r="M70" s="55"/>
      <c r="N70" s="55"/>
      <c r="O70" s="56"/>
      <c r="P70" s="56"/>
      <c r="Q70" s="56"/>
    </row>
    <row r="71" spans="4:17" x14ac:dyDescent="0.2">
      <c r="E71" s="55"/>
      <c r="F71" s="55"/>
      <c r="G71" s="55"/>
      <c r="H71" s="55"/>
      <c r="I71" s="55"/>
      <c r="J71" s="57"/>
      <c r="K71" s="57"/>
      <c r="L71" s="57"/>
      <c r="M71" s="55"/>
      <c r="N71" s="55"/>
      <c r="O71" s="56"/>
      <c r="P71" s="56"/>
      <c r="Q71" s="56"/>
    </row>
    <row r="72" spans="4:17" ht="16.5" customHeight="1" x14ac:dyDescent="0.2">
      <c r="E72" s="156" t="s">
        <v>142</v>
      </c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</row>
    <row r="73" spans="4:17" ht="15" customHeight="1" x14ac:dyDescent="0.2"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</row>
    <row r="74" spans="4:17" ht="12.75" customHeight="1" x14ac:dyDescent="0.2">
      <c r="E74" s="58"/>
      <c r="F74" s="58"/>
      <c r="G74" s="58"/>
      <c r="H74" s="58"/>
      <c r="I74" s="58"/>
      <c r="J74" s="58"/>
      <c r="K74" s="58"/>
      <c r="L74" s="58"/>
      <c r="M74" s="58"/>
      <c r="N74" s="58"/>
    </row>
    <row r="75" spans="4:17" ht="12.75" customHeight="1" x14ac:dyDescent="0.2">
      <c r="E75" s="58"/>
      <c r="F75" s="58"/>
      <c r="G75" s="58"/>
      <c r="H75" s="58"/>
      <c r="I75" s="58"/>
      <c r="J75" s="58"/>
      <c r="K75" s="58"/>
      <c r="L75" s="58"/>
      <c r="M75" s="58"/>
      <c r="N75" s="58"/>
    </row>
    <row r="76" spans="4:17" x14ac:dyDescent="0.2">
      <c r="E76" s="58"/>
      <c r="F76" s="58"/>
      <c r="G76" s="58"/>
      <c r="H76" s="58"/>
      <c r="I76" s="58"/>
      <c r="J76" s="58"/>
      <c r="K76" s="58"/>
      <c r="L76" s="58"/>
      <c r="M76" s="58"/>
      <c r="N76" s="58"/>
    </row>
    <row r="77" spans="4:17" x14ac:dyDescent="0.2">
      <c r="E77" s="58"/>
      <c r="F77" s="58"/>
      <c r="G77" s="58"/>
      <c r="H77" s="58"/>
      <c r="I77" s="58"/>
      <c r="J77" s="58"/>
      <c r="K77" s="58"/>
      <c r="L77" s="58"/>
      <c r="M77" s="58"/>
      <c r="N77" s="58"/>
    </row>
    <row r="78" spans="4:17" x14ac:dyDescent="0.2">
      <c r="E78" s="58"/>
      <c r="F78" s="58"/>
      <c r="G78" s="58"/>
      <c r="H78" s="58"/>
      <c r="I78" s="58"/>
      <c r="J78" s="58"/>
      <c r="K78" s="58"/>
      <c r="L78" s="58"/>
      <c r="M78" s="58"/>
      <c r="N78" s="58"/>
    </row>
    <row r="79" spans="4:17" x14ac:dyDescent="0.2">
      <c r="E79" s="58"/>
      <c r="F79" s="58"/>
      <c r="G79" s="58"/>
      <c r="H79" s="58"/>
      <c r="I79" s="58"/>
      <c r="J79" s="58"/>
      <c r="K79" s="58"/>
      <c r="L79" s="58"/>
      <c r="M79" s="58"/>
      <c r="N79" s="58"/>
    </row>
    <row r="80" spans="4:17" x14ac:dyDescent="0.2">
      <c r="E80" s="58"/>
      <c r="F80" s="58"/>
      <c r="G80" s="58"/>
      <c r="H80" s="58"/>
      <c r="I80" s="58"/>
      <c r="J80" s="58"/>
      <c r="K80" s="58"/>
      <c r="L80" s="58"/>
      <c r="M80" s="58"/>
      <c r="N80" s="58"/>
    </row>
    <row r="81" spans="5:17" x14ac:dyDescent="0.2">
      <c r="E81" s="58"/>
      <c r="F81" s="58"/>
      <c r="G81" s="58"/>
      <c r="H81" s="58"/>
      <c r="I81" s="58"/>
      <c r="J81" s="58"/>
      <c r="K81" s="58"/>
      <c r="L81" s="58"/>
      <c r="M81" s="58"/>
      <c r="N81" s="58"/>
    </row>
    <row r="83" spans="5:17" x14ac:dyDescent="0.2">
      <c r="E83" s="35" t="s">
        <v>109</v>
      </c>
    </row>
    <row r="84" spans="5:17" x14ac:dyDescent="0.2">
      <c r="E84" s="35"/>
    </row>
    <row r="85" spans="5:17" x14ac:dyDescent="0.2">
      <c r="E85" s="157" t="s">
        <v>41</v>
      </c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5:17" ht="30" customHeight="1" x14ac:dyDescent="0.2">
      <c r="E86" s="220" t="s">
        <v>78</v>
      </c>
      <c r="F86" s="221"/>
      <c r="G86" s="221"/>
      <c r="H86" s="221"/>
      <c r="I86" s="222"/>
      <c r="J86" s="223" t="s">
        <v>15</v>
      </c>
      <c r="K86" s="223"/>
      <c r="L86" s="223"/>
      <c r="M86" s="229" t="s">
        <v>39</v>
      </c>
      <c r="N86" s="229"/>
      <c r="O86" s="229"/>
      <c r="P86" s="223" t="s">
        <v>19</v>
      </c>
      <c r="Q86" s="223"/>
    </row>
    <row r="87" spans="5:17" ht="17.25" customHeight="1" x14ac:dyDescent="0.2">
      <c r="E87" s="219" t="s">
        <v>52</v>
      </c>
      <c r="F87" s="219"/>
      <c r="G87" s="219" t="s">
        <v>53</v>
      </c>
      <c r="H87" s="219"/>
      <c r="I87" s="219"/>
      <c r="J87" s="223"/>
      <c r="K87" s="223"/>
      <c r="L87" s="223"/>
      <c r="M87" s="229"/>
      <c r="N87" s="229"/>
      <c r="O87" s="229"/>
      <c r="P87" s="223"/>
      <c r="Q87" s="223"/>
    </row>
    <row r="88" spans="5:17" ht="12.75" customHeight="1" x14ac:dyDescent="0.2">
      <c r="E88" s="177" t="s">
        <v>54</v>
      </c>
      <c r="F88" s="208"/>
      <c r="G88" s="177" t="s">
        <v>59</v>
      </c>
      <c r="H88" s="178"/>
      <c r="I88" s="179"/>
      <c r="J88" s="212" t="s">
        <v>13</v>
      </c>
      <c r="K88" s="212"/>
      <c r="L88" s="212"/>
      <c r="M88" s="180" t="s">
        <v>14</v>
      </c>
      <c r="N88" s="181"/>
      <c r="O88" s="179"/>
      <c r="P88" s="180">
        <v>0</v>
      </c>
      <c r="Q88" s="179"/>
    </row>
    <row r="89" spans="5:17" x14ac:dyDescent="0.2">
      <c r="E89" s="180" t="s">
        <v>28</v>
      </c>
      <c r="F89" s="179"/>
      <c r="G89" s="177" t="s">
        <v>55</v>
      </c>
      <c r="H89" s="178"/>
      <c r="I89" s="179"/>
      <c r="J89" s="212" t="s">
        <v>16</v>
      </c>
      <c r="K89" s="212"/>
      <c r="L89" s="212"/>
      <c r="M89" s="180" t="s">
        <v>20</v>
      </c>
      <c r="N89" s="181"/>
      <c r="O89" s="179"/>
      <c r="P89" s="180">
        <v>15</v>
      </c>
      <c r="Q89" s="179"/>
    </row>
    <row r="90" spans="5:17" x14ac:dyDescent="0.2">
      <c r="E90" s="180" t="s">
        <v>38</v>
      </c>
      <c r="F90" s="179"/>
      <c r="G90" s="177" t="s">
        <v>56</v>
      </c>
      <c r="H90" s="178"/>
      <c r="I90" s="179"/>
      <c r="J90" s="212" t="s">
        <v>17</v>
      </c>
      <c r="K90" s="212"/>
      <c r="L90" s="212"/>
      <c r="M90" s="180" t="s">
        <v>20</v>
      </c>
      <c r="N90" s="181"/>
      <c r="O90" s="179"/>
      <c r="P90" s="180">
        <v>40</v>
      </c>
      <c r="Q90" s="179"/>
    </row>
    <row r="91" spans="5:17" x14ac:dyDescent="0.2">
      <c r="E91" s="177" t="s">
        <v>148</v>
      </c>
      <c r="F91" s="224"/>
      <c r="G91" s="177" t="s">
        <v>57</v>
      </c>
      <c r="H91" s="178"/>
      <c r="I91" s="179"/>
      <c r="J91" s="212" t="s">
        <v>18</v>
      </c>
      <c r="K91" s="212"/>
      <c r="L91" s="212"/>
      <c r="M91" s="180" t="s">
        <v>20</v>
      </c>
      <c r="N91" s="181"/>
      <c r="O91" s="179"/>
      <c r="P91" s="180">
        <v>75</v>
      </c>
      <c r="Q91" s="179"/>
    </row>
    <row r="92" spans="5:17" x14ac:dyDescent="0.2">
      <c r="E92" s="177" t="s">
        <v>149</v>
      </c>
      <c r="F92" s="179"/>
      <c r="G92" s="177" t="s">
        <v>58</v>
      </c>
      <c r="H92" s="178"/>
      <c r="I92" s="208"/>
      <c r="J92" s="212" t="s">
        <v>37</v>
      </c>
      <c r="K92" s="212"/>
      <c r="L92" s="212"/>
      <c r="M92" s="180" t="s">
        <v>20</v>
      </c>
      <c r="N92" s="181"/>
      <c r="O92" s="179"/>
      <c r="P92" s="180">
        <v>80</v>
      </c>
      <c r="Q92" s="179"/>
    </row>
    <row r="93" spans="5:17" x14ac:dyDescent="0.2">
      <c r="E93" s="29"/>
      <c r="F93" s="29"/>
      <c r="G93" s="29"/>
      <c r="H93" s="29"/>
      <c r="I93" s="29"/>
      <c r="M93" s="29"/>
      <c r="N93" s="29"/>
      <c r="O93" s="29"/>
      <c r="P93" s="29"/>
      <c r="Q93" s="29"/>
    </row>
    <row r="94" spans="5:17" x14ac:dyDescent="0.2">
      <c r="E94" s="29"/>
      <c r="F94" s="29"/>
      <c r="G94" s="29"/>
      <c r="H94" s="29"/>
      <c r="I94" s="29"/>
      <c r="J94" s="214" t="s">
        <v>21</v>
      </c>
      <c r="K94" s="214"/>
      <c r="L94" s="214"/>
      <c r="M94" s="214"/>
      <c r="N94" s="29"/>
      <c r="O94" s="201" t="s">
        <v>19</v>
      </c>
      <c r="P94" s="163"/>
      <c r="Q94" s="163"/>
    </row>
    <row r="95" spans="5:17" ht="13.5" thickBot="1" x14ac:dyDescent="0.25">
      <c r="E95" s="29"/>
      <c r="F95" s="29"/>
      <c r="G95" s="29"/>
      <c r="H95" s="29"/>
      <c r="I95" s="29"/>
      <c r="J95" s="215"/>
      <c r="K95" s="215"/>
      <c r="L95" s="215"/>
      <c r="M95" s="215"/>
      <c r="N95" s="29"/>
      <c r="O95" s="55"/>
      <c r="P95" s="55"/>
      <c r="Q95" s="55"/>
    </row>
    <row r="96" spans="5:17" ht="13.5" customHeight="1" thickBot="1" x14ac:dyDescent="0.25">
      <c r="E96" s="211" t="s">
        <v>110</v>
      </c>
      <c r="F96" s="211"/>
      <c r="G96" s="211"/>
      <c r="H96" s="211"/>
      <c r="I96" s="211"/>
      <c r="J96" s="210" t="s">
        <v>48</v>
      </c>
      <c r="K96" s="210"/>
      <c r="L96" s="210"/>
      <c r="M96" s="210"/>
      <c r="P96" s="5"/>
    </row>
    <row r="100" spans="5:17" ht="39" customHeight="1" x14ac:dyDescent="0.2">
      <c r="E100" s="166" t="s">
        <v>145</v>
      </c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</row>
    <row r="101" spans="5:17" x14ac:dyDescent="0.2">
      <c r="E101" s="206" t="s">
        <v>127</v>
      </c>
      <c r="F101" s="207"/>
      <c r="G101" s="207"/>
      <c r="H101" s="207"/>
      <c r="I101" s="207"/>
      <c r="J101" s="207"/>
      <c r="K101" s="207"/>
      <c r="L101" s="207"/>
      <c r="M101" s="207"/>
      <c r="N101" s="59"/>
      <c r="O101" s="60"/>
      <c r="P101" s="35"/>
      <c r="Q101" s="61"/>
    </row>
    <row r="102" spans="5:17" x14ac:dyDescent="0.2">
      <c r="E102" s="62"/>
      <c r="F102" s="63"/>
      <c r="G102" s="63"/>
      <c r="H102" s="63"/>
      <c r="I102" s="63"/>
      <c r="J102" s="63"/>
      <c r="K102" s="201" t="s">
        <v>21</v>
      </c>
      <c r="L102" s="201"/>
      <c r="M102" s="201"/>
      <c r="N102" s="201"/>
      <c r="O102" s="64"/>
      <c r="P102" s="35"/>
      <c r="Q102" s="61"/>
    </row>
    <row r="103" spans="5:17" ht="12.75" customHeight="1" thickBot="1" x14ac:dyDescent="0.25">
      <c r="E103" s="65"/>
      <c r="F103" s="66"/>
      <c r="G103" s="66"/>
      <c r="H103" s="66"/>
      <c r="I103" s="66"/>
      <c r="J103" s="67"/>
      <c r="K103" s="67"/>
      <c r="L103" s="67"/>
      <c r="M103" s="67"/>
      <c r="N103" s="66"/>
      <c r="O103" s="64"/>
      <c r="P103" s="61"/>
      <c r="Q103" s="61"/>
    </row>
    <row r="104" spans="5:17" ht="15" customHeight="1" x14ac:dyDescent="0.2">
      <c r="E104" s="159" t="s">
        <v>113</v>
      </c>
      <c r="F104" s="160"/>
      <c r="G104" s="160"/>
      <c r="H104" s="66">
        <v>40</v>
      </c>
      <c r="I104" s="66" t="s">
        <v>36</v>
      </c>
      <c r="J104" s="7"/>
      <c r="K104" s="209" t="s">
        <v>82</v>
      </c>
      <c r="L104" s="209"/>
      <c r="M104" s="209"/>
      <c r="N104" s="209"/>
      <c r="O104" s="125"/>
      <c r="P104" s="61"/>
      <c r="Q104" s="61"/>
    </row>
    <row r="105" spans="5:17" ht="16.5" customHeight="1" x14ac:dyDescent="0.2">
      <c r="E105" s="159" t="s">
        <v>116</v>
      </c>
      <c r="F105" s="160"/>
      <c r="G105" s="160"/>
      <c r="H105" s="66">
        <v>25</v>
      </c>
      <c r="I105" s="66" t="s">
        <v>32</v>
      </c>
      <c r="J105" s="7"/>
      <c r="K105" s="209"/>
      <c r="L105" s="209"/>
      <c r="M105" s="209"/>
      <c r="N105" s="209"/>
      <c r="O105" s="126"/>
      <c r="P105" s="61"/>
      <c r="Q105" s="61"/>
    </row>
    <row r="106" spans="5:17" ht="15" customHeight="1" x14ac:dyDescent="0.2">
      <c r="E106" s="159" t="s">
        <v>114</v>
      </c>
      <c r="F106" s="160"/>
      <c r="G106" s="160"/>
      <c r="H106" s="66">
        <v>15</v>
      </c>
      <c r="I106" s="66" t="s">
        <v>22</v>
      </c>
      <c r="J106" s="7"/>
      <c r="K106" s="209"/>
      <c r="L106" s="209"/>
      <c r="M106" s="209"/>
      <c r="N106" s="209"/>
      <c r="O106" s="126"/>
      <c r="P106" s="61"/>
      <c r="Q106" s="61"/>
    </row>
    <row r="107" spans="5:17" x14ac:dyDescent="0.2">
      <c r="E107" s="159" t="s">
        <v>115</v>
      </c>
      <c r="F107" s="160"/>
      <c r="G107" s="160"/>
      <c r="H107" s="69">
        <v>0</v>
      </c>
      <c r="I107" s="66" t="s">
        <v>44</v>
      </c>
      <c r="J107" s="7"/>
      <c r="K107" s="209"/>
      <c r="L107" s="209"/>
      <c r="M107" s="209"/>
      <c r="N107" s="209"/>
      <c r="O107" s="126"/>
      <c r="P107" s="61"/>
      <c r="Q107" s="61"/>
    </row>
    <row r="108" spans="5:17" ht="13.5" thickBot="1" x14ac:dyDescent="0.25">
      <c r="E108" s="70"/>
      <c r="F108" s="49"/>
      <c r="G108" s="49"/>
      <c r="H108" s="69"/>
      <c r="I108" s="66"/>
      <c r="J108" s="7"/>
      <c r="K108" s="209"/>
      <c r="L108" s="209"/>
      <c r="M108" s="209"/>
      <c r="N108" s="209"/>
      <c r="O108" s="127"/>
      <c r="P108" s="61"/>
      <c r="Q108" s="61"/>
    </row>
    <row r="109" spans="5:17" x14ac:dyDescent="0.2">
      <c r="E109" s="65"/>
      <c r="F109" s="66"/>
      <c r="G109" s="66"/>
      <c r="H109" s="66"/>
      <c r="I109" s="66"/>
      <c r="J109" s="7"/>
      <c r="K109" s="63"/>
      <c r="L109" s="63"/>
      <c r="M109" s="63"/>
      <c r="N109" s="63"/>
      <c r="O109" s="71"/>
      <c r="P109" s="61"/>
      <c r="Q109" s="61"/>
    </row>
    <row r="110" spans="5:17" x14ac:dyDescent="0.2">
      <c r="E110" s="72" t="s">
        <v>128</v>
      </c>
      <c r="F110" s="66"/>
      <c r="G110" s="66"/>
      <c r="H110" s="66"/>
      <c r="I110" s="66"/>
      <c r="J110" s="7"/>
      <c r="K110" s="63"/>
      <c r="L110" s="63"/>
      <c r="M110" s="63"/>
      <c r="N110" s="63"/>
      <c r="O110" s="71"/>
      <c r="P110" s="61"/>
      <c r="Q110" s="61"/>
    </row>
    <row r="111" spans="5:17" ht="13.5" thickBot="1" x14ac:dyDescent="0.25">
      <c r="E111" s="72"/>
      <c r="F111" s="66"/>
      <c r="G111" s="66"/>
      <c r="H111" s="66"/>
      <c r="I111" s="66"/>
      <c r="J111" s="7"/>
      <c r="K111" s="63"/>
      <c r="L111" s="63"/>
      <c r="M111" s="63"/>
      <c r="N111" s="63"/>
      <c r="O111" s="73"/>
      <c r="P111" s="61"/>
      <c r="Q111" s="61"/>
    </row>
    <row r="112" spans="5:17" x14ac:dyDescent="0.2">
      <c r="E112" s="74"/>
      <c r="F112" s="66"/>
      <c r="G112" s="66"/>
      <c r="H112" s="66"/>
      <c r="I112" s="66"/>
      <c r="J112" s="66"/>
      <c r="K112" s="158" t="s">
        <v>111</v>
      </c>
      <c r="L112" s="158"/>
      <c r="M112" s="158"/>
      <c r="N112" s="158"/>
      <c r="O112" s="125"/>
      <c r="P112" s="61"/>
      <c r="Q112" s="61"/>
    </row>
    <row r="113" spans="5:17" x14ac:dyDescent="0.2">
      <c r="E113" s="159" t="s">
        <v>117</v>
      </c>
      <c r="F113" s="160"/>
      <c r="G113" s="160"/>
      <c r="H113" s="66"/>
      <c r="I113" s="66" t="s">
        <v>65</v>
      </c>
      <c r="J113" s="7"/>
      <c r="K113" s="158"/>
      <c r="L113" s="158"/>
      <c r="M113" s="158"/>
      <c r="N113" s="158"/>
      <c r="O113" s="126"/>
      <c r="P113" s="61"/>
      <c r="Q113" s="61"/>
    </row>
    <row r="114" spans="5:17" x14ac:dyDescent="0.2">
      <c r="E114" s="159" t="s">
        <v>118</v>
      </c>
      <c r="F114" s="160"/>
      <c r="G114" s="160"/>
      <c r="H114" s="66">
        <v>20</v>
      </c>
      <c r="I114" s="66" t="s">
        <v>61</v>
      </c>
      <c r="J114" s="7"/>
      <c r="K114" s="158"/>
      <c r="L114" s="158"/>
      <c r="M114" s="158"/>
      <c r="N114" s="158"/>
      <c r="O114" s="126"/>
      <c r="P114" s="61"/>
      <c r="Q114" s="61"/>
    </row>
    <row r="115" spans="5:17" x14ac:dyDescent="0.2">
      <c r="E115" s="159" t="s">
        <v>119</v>
      </c>
      <c r="F115" s="160"/>
      <c r="G115" s="160"/>
      <c r="H115" s="66">
        <v>10</v>
      </c>
      <c r="I115" s="66" t="s">
        <v>66</v>
      </c>
      <c r="J115" s="7"/>
      <c r="K115" s="158"/>
      <c r="L115" s="158"/>
      <c r="M115" s="158"/>
      <c r="N115" s="158"/>
      <c r="O115" s="126"/>
      <c r="P115" s="61"/>
      <c r="Q115" s="61"/>
    </row>
    <row r="116" spans="5:17" x14ac:dyDescent="0.2">
      <c r="E116" s="74"/>
      <c r="F116" s="26"/>
      <c r="G116" s="26"/>
      <c r="H116" s="66">
        <v>0</v>
      </c>
      <c r="I116" s="26"/>
      <c r="J116" s="7"/>
      <c r="K116" s="158"/>
      <c r="L116" s="158"/>
      <c r="M116" s="158"/>
      <c r="N116" s="158"/>
      <c r="O116" s="126"/>
      <c r="P116" s="61"/>
      <c r="Q116" s="61"/>
    </row>
    <row r="117" spans="5:17" ht="13.5" thickBot="1" x14ac:dyDescent="0.25">
      <c r="E117" s="75"/>
      <c r="F117" s="76"/>
      <c r="G117" s="76"/>
      <c r="H117" s="77"/>
      <c r="I117" s="76"/>
      <c r="J117" s="78"/>
      <c r="K117" s="79"/>
      <c r="L117" s="79"/>
      <c r="M117" s="79"/>
      <c r="N117" s="79"/>
      <c r="O117" s="127"/>
      <c r="P117" s="61"/>
      <c r="Q117" s="61"/>
    </row>
    <row r="118" spans="5:17" ht="13.5" thickBot="1" x14ac:dyDescent="0.25">
      <c r="E118" s="80"/>
      <c r="F118" s="81"/>
      <c r="G118" s="81"/>
      <c r="H118" s="81"/>
      <c r="I118" s="81"/>
      <c r="J118" s="82"/>
      <c r="K118" s="83"/>
      <c r="L118" s="131" t="s">
        <v>126</v>
      </c>
      <c r="M118" s="131"/>
      <c r="N118" s="132"/>
      <c r="O118" s="84">
        <f>+O104+O112</f>
        <v>0</v>
      </c>
      <c r="P118" s="61"/>
      <c r="Q118" s="61"/>
    </row>
    <row r="119" spans="5:17" ht="13.5" thickTop="1" x14ac:dyDescent="0.2">
      <c r="E119" s="139" t="s">
        <v>69</v>
      </c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61"/>
      <c r="Q119" s="61"/>
    </row>
    <row r="120" spans="5:17" x14ac:dyDescent="0.2"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61"/>
      <c r="Q120" s="61"/>
    </row>
    <row r="121" spans="5:17" x14ac:dyDescent="0.2"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61"/>
      <c r="Q121" s="61"/>
    </row>
    <row r="122" spans="5:17" x14ac:dyDescent="0.2"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61"/>
      <c r="Q122" s="61"/>
    </row>
    <row r="123" spans="5:17" x14ac:dyDescent="0.2">
      <c r="E123" s="133" t="s">
        <v>112</v>
      </c>
      <c r="F123" s="134"/>
      <c r="G123" s="134"/>
      <c r="H123" s="134"/>
      <c r="I123" s="134"/>
      <c r="J123" s="134"/>
      <c r="K123" s="134"/>
      <c r="L123" s="85"/>
      <c r="M123" s="85"/>
      <c r="N123" s="59"/>
      <c r="O123" s="86"/>
      <c r="P123" s="61"/>
      <c r="Q123" s="61"/>
    </row>
    <row r="124" spans="5:17" x14ac:dyDescent="0.2">
      <c r="E124" s="135"/>
      <c r="F124" s="136"/>
      <c r="G124" s="136"/>
      <c r="H124" s="136"/>
      <c r="I124" s="136"/>
      <c r="J124" s="136"/>
      <c r="K124" s="136"/>
      <c r="L124" s="7"/>
      <c r="M124" s="7"/>
      <c r="N124" s="66"/>
      <c r="O124" s="71"/>
      <c r="P124" s="61"/>
      <c r="Q124" s="61"/>
    </row>
    <row r="125" spans="5:17" ht="13.5" thickBot="1" x14ac:dyDescent="0.25">
      <c r="E125" s="87"/>
      <c r="F125" s="9"/>
      <c r="G125" s="9"/>
      <c r="H125" s="9"/>
      <c r="I125" s="9"/>
      <c r="J125" s="9"/>
      <c r="K125" s="9"/>
      <c r="L125" s="7"/>
      <c r="M125" s="7"/>
      <c r="N125" s="66"/>
      <c r="O125" s="71"/>
      <c r="P125" s="61"/>
      <c r="Q125" s="61"/>
    </row>
    <row r="126" spans="5:17" x14ac:dyDescent="0.2">
      <c r="E126" s="72"/>
      <c r="F126" s="66"/>
      <c r="G126" s="66"/>
      <c r="H126" s="66"/>
      <c r="I126" s="66"/>
      <c r="J126" s="66"/>
      <c r="K126" s="165" t="s">
        <v>146</v>
      </c>
      <c r="L126" s="165"/>
      <c r="M126" s="165"/>
      <c r="N126" s="165"/>
      <c r="O126" s="125"/>
      <c r="P126" s="61"/>
      <c r="Q126" s="61"/>
    </row>
    <row r="127" spans="5:17" ht="13.5" customHeight="1" x14ac:dyDescent="0.2">
      <c r="E127" s="74"/>
      <c r="F127" s="89"/>
      <c r="G127" s="90" t="s">
        <v>50</v>
      </c>
      <c r="H127" s="89">
        <v>60</v>
      </c>
      <c r="I127" s="89" t="s">
        <v>67</v>
      </c>
      <c r="J127" s="89"/>
      <c r="K127" s="165"/>
      <c r="L127" s="165"/>
      <c r="M127" s="165"/>
      <c r="N127" s="165"/>
      <c r="O127" s="126"/>
      <c r="P127" s="91"/>
      <c r="Q127" s="91"/>
    </row>
    <row r="128" spans="5:17" ht="17.25" customHeight="1" x14ac:dyDescent="0.2">
      <c r="E128" s="196"/>
      <c r="F128" s="197"/>
      <c r="G128" s="197"/>
      <c r="H128" s="92"/>
      <c r="I128" s="66"/>
      <c r="J128" s="93"/>
      <c r="K128" s="165"/>
      <c r="L128" s="165"/>
      <c r="M128" s="165"/>
      <c r="N128" s="165"/>
      <c r="O128" s="126"/>
      <c r="P128" s="61"/>
      <c r="Q128" s="61"/>
    </row>
    <row r="129" spans="5:17" s="97" customFormat="1" ht="18.75" customHeight="1" thickBot="1" x14ac:dyDescent="0.25">
      <c r="E129" s="94"/>
      <c r="F129" s="7"/>
      <c r="G129" s="95" t="s">
        <v>14</v>
      </c>
      <c r="H129" s="7">
        <v>0</v>
      </c>
      <c r="I129" s="93" t="s">
        <v>44</v>
      </c>
      <c r="J129" s="93"/>
      <c r="K129" s="165"/>
      <c r="L129" s="165"/>
      <c r="M129" s="165"/>
      <c r="N129" s="165"/>
      <c r="O129" s="127"/>
      <c r="P129" s="96"/>
      <c r="Q129" s="96"/>
    </row>
    <row r="130" spans="5:17" s="97" customFormat="1" ht="18.75" customHeight="1" x14ac:dyDescent="0.2">
      <c r="E130" s="94"/>
      <c r="F130" s="7"/>
      <c r="G130" s="95"/>
      <c r="H130" s="7"/>
      <c r="I130" s="93"/>
      <c r="J130" s="93"/>
      <c r="K130" s="88"/>
      <c r="L130" s="88"/>
      <c r="M130" s="88"/>
      <c r="N130" s="88"/>
      <c r="O130" s="98"/>
      <c r="P130" s="96"/>
      <c r="Q130" s="96"/>
    </row>
    <row r="131" spans="5:17" ht="13.5" customHeight="1" thickBot="1" x14ac:dyDescent="0.25">
      <c r="E131" s="99"/>
      <c r="F131" s="7"/>
      <c r="G131" s="7"/>
      <c r="H131" s="7"/>
      <c r="I131" s="93"/>
      <c r="J131" s="93"/>
      <c r="K131" s="63"/>
      <c r="L131" s="63"/>
      <c r="M131" s="63"/>
      <c r="N131" s="63"/>
      <c r="O131" s="100"/>
      <c r="P131" s="96"/>
      <c r="Q131" s="96"/>
    </row>
    <row r="132" spans="5:17" s="102" customFormat="1" ht="15" customHeight="1" thickBot="1" x14ac:dyDescent="0.25">
      <c r="E132" s="216" t="s">
        <v>134</v>
      </c>
      <c r="F132" s="217"/>
      <c r="G132" s="217"/>
      <c r="H132" s="217"/>
      <c r="I132" s="217"/>
      <c r="J132" s="217"/>
      <c r="K132" s="217"/>
      <c r="L132" s="217"/>
      <c r="M132" s="217"/>
      <c r="N132" s="217"/>
      <c r="O132" s="218"/>
      <c r="P132" s="101">
        <f>IF(O118&gt;O126,O118,O126)</f>
        <v>0</v>
      </c>
      <c r="Q132" s="96"/>
    </row>
    <row r="133" spans="5:17" s="102" customFormat="1" ht="19.5" customHeight="1" thickTop="1" x14ac:dyDescent="0.2">
      <c r="E133" s="7"/>
      <c r="F133" s="7"/>
      <c r="G133" s="7"/>
      <c r="H133" s="7"/>
      <c r="I133" s="93"/>
      <c r="J133" s="120" t="s">
        <v>152</v>
      </c>
      <c r="K133" s="93"/>
      <c r="L133" s="7"/>
      <c r="M133" s="7"/>
      <c r="N133" s="7"/>
      <c r="O133" s="93"/>
      <c r="P133" s="96"/>
      <c r="Q133" s="96"/>
    </row>
    <row r="134" spans="5:17" s="102" customFormat="1" ht="19.5" customHeight="1" x14ac:dyDescent="0.2">
      <c r="E134" s="7"/>
      <c r="F134" s="7"/>
      <c r="G134" s="7"/>
      <c r="H134" s="7"/>
      <c r="I134" s="93"/>
      <c r="J134" s="93"/>
      <c r="K134" s="93"/>
      <c r="L134" s="7"/>
      <c r="M134" s="7"/>
      <c r="N134" s="7"/>
      <c r="O134" s="96"/>
      <c r="P134" s="96"/>
      <c r="Q134" s="96"/>
    </row>
    <row r="135" spans="5:17" s="102" customFormat="1" ht="15.75" customHeight="1" x14ac:dyDescent="0.2">
      <c r="E135" s="7"/>
      <c r="F135" s="7"/>
      <c r="G135" s="7"/>
      <c r="H135" s="7"/>
      <c r="I135" s="93"/>
      <c r="J135" s="93"/>
      <c r="K135" s="93"/>
      <c r="L135" s="7"/>
      <c r="M135" s="7"/>
      <c r="N135" s="7"/>
      <c r="O135" s="96"/>
      <c r="P135" s="96"/>
      <c r="Q135" s="96"/>
    </row>
    <row r="136" spans="5:17" s="102" customFormat="1" ht="15.75" customHeight="1" x14ac:dyDescent="0.2">
      <c r="E136" s="202" t="s">
        <v>51</v>
      </c>
      <c r="F136" s="203"/>
      <c r="G136" s="203"/>
      <c r="H136" s="203"/>
      <c r="I136" s="203"/>
      <c r="J136" s="203"/>
      <c r="K136" s="203"/>
      <c r="L136" s="203"/>
      <c r="M136" s="85"/>
      <c r="N136" s="85"/>
      <c r="O136" s="103"/>
      <c r="P136" s="103"/>
      <c r="Q136" s="104"/>
    </row>
    <row r="137" spans="5:17" s="102" customFormat="1" ht="15.75" customHeight="1" thickBot="1" x14ac:dyDescent="0.25">
      <c r="E137" s="204"/>
      <c r="F137" s="205"/>
      <c r="G137" s="205"/>
      <c r="H137" s="205"/>
      <c r="I137" s="205"/>
      <c r="J137" s="205"/>
      <c r="K137" s="205"/>
      <c r="L137" s="205"/>
      <c r="M137" s="7"/>
      <c r="N137" s="7"/>
      <c r="O137" s="93"/>
      <c r="P137" s="93"/>
      <c r="Q137" s="100"/>
    </row>
    <row r="138" spans="5:17" s="102" customFormat="1" ht="15.75" customHeight="1" x14ac:dyDescent="0.2">
      <c r="E138" s="137" t="s">
        <v>129</v>
      </c>
      <c r="F138" s="138"/>
      <c r="G138" s="138"/>
      <c r="H138" s="138"/>
      <c r="I138" s="138"/>
      <c r="J138" s="106" t="s">
        <v>80</v>
      </c>
      <c r="K138" s="66">
        <v>20</v>
      </c>
      <c r="L138" s="66" t="s">
        <v>72</v>
      </c>
      <c r="M138" s="66"/>
      <c r="N138" s="66"/>
      <c r="O138" s="66"/>
      <c r="P138" s="125"/>
      <c r="Q138" s="64"/>
    </row>
    <row r="139" spans="5:17" s="102" customFormat="1" ht="15.75" customHeight="1" x14ac:dyDescent="0.2">
      <c r="E139" s="137"/>
      <c r="F139" s="138"/>
      <c r="G139" s="138"/>
      <c r="H139" s="138"/>
      <c r="I139" s="138"/>
      <c r="J139" s="63"/>
      <c r="K139" s="66"/>
      <c r="L139" s="66"/>
      <c r="M139" s="66"/>
      <c r="N139" s="66"/>
      <c r="O139" s="66"/>
      <c r="P139" s="126"/>
      <c r="Q139" s="64"/>
    </row>
    <row r="140" spans="5:17" ht="12.75" customHeight="1" thickBot="1" x14ac:dyDescent="0.25">
      <c r="E140" s="137"/>
      <c r="F140" s="138"/>
      <c r="G140" s="138"/>
      <c r="H140" s="138"/>
      <c r="I140" s="138"/>
      <c r="J140" s="68" t="s">
        <v>81</v>
      </c>
      <c r="K140" s="66">
        <v>0</v>
      </c>
      <c r="L140" s="66" t="s">
        <v>72</v>
      </c>
      <c r="M140" s="66"/>
      <c r="N140" s="66"/>
      <c r="O140" s="66"/>
      <c r="P140" s="127"/>
      <c r="Q140" s="64"/>
    </row>
    <row r="141" spans="5:17" ht="21" customHeight="1" x14ac:dyDescent="0.2">
      <c r="E141" s="137"/>
      <c r="F141" s="138"/>
      <c r="G141" s="138"/>
      <c r="H141" s="138"/>
      <c r="I141" s="138"/>
      <c r="J141" s="66"/>
      <c r="K141" s="66"/>
      <c r="L141" s="66"/>
      <c r="M141" s="66"/>
      <c r="N141" s="66"/>
      <c r="O141" s="66"/>
      <c r="P141" s="66"/>
      <c r="Q141" s="64"/>
    </row>
    <row r="142" spans="5:17" x14ac:dyDescent="0.2">
      <c r="E142" s="137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95"/>
    </row>
    <row r="143" spans="5:17" x14ac:dyDescent="0.2">
      <c r="E143" s="105"/>
      <c r="F143" s="67"/>
      <c r="G143" s="67"/>
      <c r="H143" s="67"/>
      <c r="I143" s="67"/>
      <c r="J143" s="66"/>
      <c r="K143" s="66"/>
      <c r="L143" s="66"/>
      <c r="M143" s="66"/>
      <c r="N143" s="66"/>
      <c r="O143" s="66"/>
      <c r="P143" s="66"/>
      <c r="Q143" s="64"/>
    </row>
    <row r="144" spans="5:17" s="23" customFormat="1" ht="28.5" customHeight="1" x14ac:dyDescent="0.2">
      <c r="E144" s="105"/>
      <c r="F144" s="67"/>
      <c r="G144" s="67"/>
      <c r="H144" s="67"/>
      <c r="I144" s="67"/>
      <c r="J144" s="66"/>
      <c r="K144" s="66"/>
      <c r="L144" s="66"/>
      <c r="M144" s="66"/>
      <c r="N144" s="66"/>
      <c r="O144" s="66"/>
      <c r="P144" s="66"/>
      <c r="Q144" s="64"/>
    </row>
    <row r="145" spans="5:17" ht="15" customHeight="1" x14ac:dyDescent="0.2">
      <c r="E145" s="72" t="s">
        <v>123</v>
      </c>
      <c r="F145" s="67"/>
      <c r="G145" s="67"/>
      <c r="H145" s="67"/>
      <c r="I145" s="67"/>
      <c r="J145" s="201"/>
      <c r="K145" s="201"/>
      <c r="L145" s="201"/>
      <c r="M145" s="201"/>
      <c r="N145" s="66"/>
      <c r="O145" s="201" t="s">
        <v>42</v>
      </c>
      <c r="P145" s="163"/>
      <c r="Q145" s="213"/>
    </row>
    <row r="146" spans="5:17" x14ac:dyDescent="0.2">
      <c r="E146" s="65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4"/>
    </row>
    <row r="147" spans="5:17" x14ac:dyDescent="0.2">
      <c r="E147" s="65"/>
      <c r="F147" s="66"/>
      <c r="G147" s="66"/>
      <c r="H147" s="66"/>
      <c r="I147" s="66"/>
      <c r="J147" s="66"/>
      <c r="K147" s="163" t="s">
        <v>21</v>
      </c>
      <c r="L147" s="163"/>
      <c r="M147" s="163"/>
      <c r="N147" s="163"/>
      <c r="O147" s="66"/>
      <c r="P147" s="66"/>
      <c r="Q147" s="64"/>
    </row>
    <row r="148" spans="5:17" ht="13.5" thickBot="1" x14ac:dyDescent="0.25">
      <c r="E148" s="65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4"/>
    </row>
    <row r="149" spans="5:17" x14ac:dyDescent="0.2">
      <c r="E149" s="72" t="s">
        <v>120</v>
      </c>
      <c r="F149" s="66"/>
      <c r="G149" s="66"/>
      <c r="H149" s="66"/>
      <c r="I149" s="66"/>
      <c r="J149" s="66"/>
      <c r="K149" s="164" t="s">
        <v>70</v>
      </c>
      <c r="L149" s="164"/>
      <c r="M149" s="164"/>
      <c r="N149" s="164"/>
      <c r="O149" s="66"/>
      <c r="P149" s="125"/>
      <c r="Q149" s="64"/>
    </row>
    <row r="150" spans="5:17" x14ac:dyDescent="0.2">
      <c r="E150" s="159" t="s">
        <v>24</v>
      </c>
      <c r="F150" s="160"/>
      <c r="G150" s="160"/>
      <c r="H150" s="66">
        <v>15</v>
      </c>
      <c r="I150" s="66" t="s">
        <v>22</v>
      </c>
      <c r="J150" s="66"/>
      <c r="K150" s="164"/>
      <c r="L150" s="164"/>
      <c r="M150" s="164"/>
      <c r="N150" s="164"/>
      <c r="O150" s="66"/>
      <c r="P150" s="126"/>
      <c r="Q150" s="64"/>
    </row>
    <row r="151" spans="5:17" x14ac:dyDescent="0.2">
      <c r="E151" s="159" t="s">
        <v>26</v>
      </c>
      <c r="F151" s="160"/>
      <c r="G151" s="160"/>
      <c r="H151" s="66">
        <v>10</v>
      </c>
      <c r="I151" s="66" t="s">
        <v>23</v>
      </c>
      <c r="J151" s="66"/>
      <c r="K151" s="164"/>
      <c r="L151" s="164"/>
      <c r="M151" s="164"/>
      <c r="N151" s="164"/>
      <c r="O151" s="66"/>
      <c r="P151" s="126"/>
      <c r="Q151" s="64"/>
    </row>
    <row r="152" spans="5:17" x14ac:dyDescent="0.2">
      <c r="E152" s="159" t="s">
        <v>25</v>
      </c>
      <c r="F152" s="160"/>
      <c r="G152" s="160"/>
      <c r="H152" s="66">
        <v>0</v>
      </c>
      <c r="I152" s="66" t="s">
        <v>45</v>
      </c>
      <c r="J152" s="66"/>
      <c r="K152" s="164"/>
      <c r="L152" s="164"/>
      <c r="M152" s="164"/>
      <c r="N152" s="164"/>
      <c r="O152" s="66"/>
      <c r="P152" s="126"/>
      <c r="Q152" s="64"/>
    </row>
    <row r="153" spans="5:17" ht="13.5" thickBot="1" x14ac:dyDescent="0.25">
      <c r="E153" s="65"/>
      <c r="F153" s="66"/>
      <c r="G153" s="66"/>
      <c r="H153" s="66"/>
      <c r="I153" s="66"/>
      <c r="J153" s="66"/>
      <c r="K153" s="138"/>
      <c r="L153" s="138"/>
      <c r="M153" s="138"/>
      <c r="N153" s="138"/>
      <c r="O153" s="66"/>
      <c r="P153" s="127"/>
      <c r="Q153" s="64"/>
    </row>
    <row r="154" spans="5:17" ht="13.5" thickBot="1" x14ac:dyDescent="0.25">
      <c r="E154" s="199" t="s">
        <v>121</v>
      </c>
      <c r="F154" s="200"/>
      <c r="G154" s="200"/>
      <c r="H154" s="66"/>
      <c r="I154" s="66"/>
      <c r="J154" s="66"/>
      <c r="K154" s="26"/>
      <c r="L154" s="26"/>
      <c r="M154" s="26"/>
      <c r="N154" s="26"/>
      <c r="O154" s="66"/>
      <c r="P154" s="107"/>
      <c r="Q154" s="64"/>
    </row>
    <row r="155" spans="5:17" x14ac:dyDescent="0.2">
      <c r="E155" s="159" t="s">
        <v>33</v>
      </c>
      <c r="F155" s="160"/>
      <c r="G155" s="160"/>
      <c r="H155" s="66">
        <v>0</v>
      </c>
      <c r="I155" s="66" t="s">
        <v>49</v>
      </c>
      <c r="J155" s="66"/>
      <c r="K155" s="198" t="s">
        <v>68</v>
      </c>
      <c r="L155" s="198"/>
      <c r="M155" s="198"/>
      <c r="N155" s="198"/>
      <c r="O155" s="66"/>
      <c r="P155" s="125"/>
      <c r="Q155" s="64"/>
    </row>
    <row r="156" spans="5:17" x14ac:dyDescent="0.2">
      <c r="E156" s="159" t="s">
        <v>35</v>
      </c>
      <c r="F156" s="160"/>
      <c r="G156" s="160"/>
      <c r="H156" s="66">
        <v>5</v>
      </c>
      <c r="I156" s="66" t="s">
        <v>60</v>
      </c>
      <c r="J156" s="66"/>
      <c r="K156" s="198"/>
      <c r="L156" s="198"/>
      <c r="M156" s="198"/>
      <c r="N156" s="198"/>
      <c r="O156" s="66"/>
      <c r="P156" s="126"/>
      <c r="Q156" s="64"/>
    </row>
    <row r="157" spans="5:17" x14ac:dyDescent="0.2">
      <c r="E157" s="159" t="s">
        <v>27</v>
      </c>
      <c r="F157" s="160"/>
      <c r="G157" s="160"/>
      <c r="H157" s="66">
        <v>15</v>
      </c>
      <c r="I157" s="66" t="s">
        <v>22</v>
      </c>
      <c r="J157" s="66"/>
      <c r="K157" s="198"/>
      <c r="L157" s="198"/>
      <c r="M157" s="198"/>
      <c r="N157" s="198"/>
      <c r="O157" s="66"/>
      <c r="P157" s="126"/>
      <c r="Q157" s="64"/>
    </row>
    <row r="158" spans="5:17" ht="13.5" thickBot="1" x14ac:dyDescent="0.25">
      <c r="E158" s="159" t="s">
        <v>34</v>
      </c>
      <c r="F158" s="160"/>
      <c r="G158" s="160"/>
      <c r="H158" s="66">
        <v>25</v>
      </c>
      <c r="I158" s="66" t="s">
        <v>32</v>
      </c>
      <c r="J158" s="66"/>
      <c r="K158" s="198"/>
      <c r="L158" s="198"/>
      <c r="M158" s="198"/>
      <c r="N158" s="198"/>
      <c r="O158" s="66"/>
      <c r="P158" s="127"/>
      <c r="Q158" s="64"/>
    </row>
    <row r="159" spans="5:17" ht="13.5" thickBot="1" x14ac:dyDescent="0.25">
      <c r="E159" s="108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10"/>
    </row>
    <row r="160" spans="5:17" ht="17.25" thickTop="1" thickBot="1" x14ac:dyDescent="0.3">
      <c r="E160" s="161" t="s">
        <v>122</v>
      </c>
      <c r="F160" s="161"/>
      <c r="G160" s="161"/>
      <c r="H160" s="161"/>
      <c r="I160" s="161"/>
      <c r="J160" s="161"/>
      <c r="K160" s="161"/>
      <c r="L160" s="161"/>
      <c r="M160" s="161"/>
      <c r="N160" s="161"/>
      <c r="O160" s="162"/>
      <c r="P160" s="112">
        <f>SUM(P96,P132,P138,P149,P155)</f>
        <v>0</v>
      </c>
      <c r="Q160" s="61"/>
    </row>
    <row r="161" spans="5:18" ht="15.75" x14ac:dyDescent="0.25"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3"/>
      <c r="P161" s="57"/>
      <c r="Q161" s="61"/>
    </row>
    <row r="162" spans="5:18" ht="15.75" x14ac:dyDescent="0.25"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3"/>
      <c r="P162" s="57"/>
      <c r="Q162" s="61"/>
    </row>
    <row r="163" spans="5:18" x14ac:dyDescent="0.2">
      <c r="E163" s="193" t="s">
        <v>124</v>
      </c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14"/>
      <c r="Q163" s="114"/>
    </row>
    <row r="164" spans="5:18" x14ac:dyDescent="0.2">
      <c r="E164" s="193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14"/>
      <c r="Q164" s="114"/>
    </row>
    <row r="165" spans="5:18" x14ac:dyDescent="0.2">
      <c r="E165" s="193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14"/>
      <c r="Q165" s="114"/>
    </row>
    <row r="166" spans="5:18" x14ac:dyDescent="0.2"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61"/>
      <c r="Q166" s="61"/>
    </row>
    <row r="167" spans="5:18" s="23" customFormat="1" ht="28.5" customHeight="1" x14ac:dyDescent="0.2">
      <c r="E167" s="61"/>
      <c r="F167" s="61"/>
      <c r="G167" s="61"/>
      <c r="H167" s="61"/>
      <c r="I167" s="61"/>
      <c r="J167" s="121"/>
      <c r="K167" s="61"/>
      <c r="L167" s="61"/>
      <c r="M167" s="61"/>
      <c r="N167" s="61"/>
      <c r="O167" s="61"/>
      <c r="P167" s="61"/>
      <c r="Q167" s="61"/>
    </row>
    <row r="168" spans="5:18" ht="25.5" customHeight="1" x14ac:dyDescent="0.2"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</row>
    <row r="169" spans="5:18" x14ac:dyDescent="0.2">
      <c r="E169" s="107" t="s">
        <v>62</v>
      </c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26"/>
    </row>
    <row r="170" spans="5:18" x14ac:dyDescent="0.2"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26"/>
    </row>
    <row r="171" spans="5:18" x14ac:dyDescent="0.2">
      <c r="E171" s="63" t="s">
        <v>147</v>
      </c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</row>
    <row r="172" spans="5:18" x14ac:dyDescent="0.2"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26"/>
    </row>
    <row r="173" spans="5:18" ht="12.75" customHeight="1" x14ac:dyDescent="0.2">
      <c r="E173" s="63" t="s">
        <v>130</v>
      </c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</row>
    <row r="174" spans="5:18" x14ac:dyDescent="0.2">
      <c r="E174" s="63" t="s">
        <v>131</v>
      </c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</row>
    <row r="175" spans="5:18" x14ac:dyDescent="0.2"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26"/>
    </row>
    <row r="176" spans="5:18" ht="12.75" customHeight="1" x14ac:dyDescent="0.2">
      <c r="E176" s="115" t="s">
        <v>132</v>
      </c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</row>
    <row r="177" spans="5:18" x14ac:dyDescent="0.2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</row>
    <row r="178" spans="5:18" x14ac:dyDescent="0.2">
      <c r="E178" s="66" t="s">
        <v>71</v>
      </c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26"/>
    </row>
    <row r="179" spans="5:18" x14ac:dyDescent="0.2">
      <c r="E179" s="69" t="s">
        <v>63</v>
      </c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26"/>
    </row>
    <row r="180" spans="5:18" x14ac:dyDescent="0.2"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26"/>
    </row>
    <row r="181" spans="5:18" x14ac:dyDescent="0.2">
      <c r="E181" s="66" t="s">
        <v>64</v>
      </c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26"/>
    </row>
    <row r="182" spans="5:18" x14ac:dyDescent="0.2"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26"/>
    </row>
    <row r="183" spans="5:18" x14ac:dyDescent="0.2">
      <c r="E183" s="116" t="s">
        <v>135</v>
      </c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66"/>
      <c r="Q183" s="66"/>
      <c r="R183" s="26"/>
    </row>
    <row r="184" spans="5:18" x14ac:dyDescent="0.2"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26"/>
    </row>
    <row r="185" spans="5:18" x14ac:dyDescent="0.2"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</row>
    <row r="219" spans="11:11" x14ac:dyDescent="0.2">
      <c r="K219" s="121"/>
    </row>
  </sheetData>
  <sheetProtection selectLockedCells="1"/>
  <mergeCells count="143">
    <mergeCell ref="G45:H45"/>
    <mergeCell ref="G46:H46"/>
    <mergeCell ref="J86:L87"/>
    <mergeCell ref="M86:O87"/>
    <mergeCell ref="O63:Q63"/>
    <mergeCell ref="G66:I66"/>
    <mergeCell ref="J66:L66"/>
    <mergeCell ref="G67:I67"/>
    <mergeCell ref="G69:I69"/>
    <mergeCell ref="E52:Q52"/>
    <mergeCell ref="O44:Q45"/>
    <mergeCell ref="F44:N44"/>
    <mergeCell ref="G47:H47"/>
    <mergeCell ref="E44:E46"/>
    <mergeCell ref="E60:Q60"/>
    <mergeCell ref="J65:L65"/>
    <mergeCell ref="G64:I64"/>
    <mergeCell ref="E63:F63"/>
    <mergeCell ref="E64:F64"/>
    <mergeCell ref="O64:Q64"/>
    <mergeCell ref="O66:Q66"/>
    <mergeCell ref="O65:Q65"/>
    <mergeCell ref="G65:I65"/>
    <mergeCell ref="E58:Q58"/>
    <mergeCell ref="M90:O90"/>
    <mergeCell ref="P90:Q90"/>
    <mergeCell ref="G87:I87"/>
    <mergeCell ref="E69:F69"/>
    <mergeCell ref="E90:F90"/>
    <mergeCell ref="J91:L91"/>
    <mergeCell ref="P89:Q89"/>
    <mergeCell ref="J89:L89"/>
    <mergeCell ref="E86:I86"/>
    <mergeCell ref="M91:O91"/>
    <mergeCell ref="E89:F89"/>
    <mergeCell ref="J69:L69"/>
    <mergeCell ref="E88:F88"/>
    <mergeCell ref="E87:F87"/>
    <mergeCell ref="G89:I89"/>
    <mergeCell ref="G88:I88"/>
    <mergeCell ref="P86:Q87"/>
    <mergeCell ref="J88:L88"/>
    <mergeCell ref="E91:F91"/>
    <mergeCell ref="J90:L90"/>
    <mergeCell ref="E163:O166"/>
    <mergeCell ref="E142:Q142"/>
    <mergeCell ref="E128:G128"/>
    <mergeCell ref="K155:N158"/>
    <mergeCell ref="E154:G154"/>
    <mergeCell ref="M92:O92"/>
    <mergeCell ref="J145:M145"/>
    <mergeCell ref="E136:L137"/>
    <mergeCell ref="E101:M101"/>
    <mergeCell ref="K102:N102"/>
    <mergeCell ref="G92:I92"/>
    <mergeCell ref="K104:N108"/>
    <mergeCell ref="E113:G113"/>
    <mergeCell ref="E92:F92"/>
    <mergeCell ref="P155:P158"/>
    <mergeCell ref="J96:M96"/>
    <mergeCell ref="E96:I96"/>
    <mergeCell ref="J92:L92"/>
    <mergeCell ref="E155:G155"/>
    <mergeCell ref="E156:G156"/>
    <mergeCell ref="O145:Q145"/>
    <mergeCell ref="J94:M95"/>
    <mergeCell ref="O94:Q94"/>
    <mergeCell ref="E132:O132"/>
    <mergeCell ref="E100:Q100"/>
    <mergeCell ref="E1:Q1"/>
    <mergeCell ref="E5:F5"/>
    <mergeCell ref="M5:N5"/>
    <mergeCell ref="O5:P5"/>
    <mergeCell ref="G3:K3"/>
    <mergeCell ref="M3:N3"/>
    <mergeCell ref="P3:Q3"/>
    <mergeCell ref="G5:J5"/>
    <mergeCell ref="L9:Q9"/>
    <mergeCell ref="G90:I90"/>
    <mergeCell ref="G91:I91"/>
    <mergeCell ref="O69:Q69"/>
    <mergeCell ref="M69:N69"/>
    <mergeCell ref="M88:O88"/>
    <mergeCell ref="M89:O89"/>
    <mergeCell ref="P91:Q91"/>
    <mergeCell ref="P88:Q88"/>
    <mergeCell ref="P92:Q92"/>
    <mergeCell ref="E22:Q26"/>
    <mergeCell ref="E28:Q32"/>
    <mergeCell ref="E10:Q15"/>
    <mergeCell ref="E72:Q73"/>
    <mergeCell ref="E85:Q85"/>
    <mergeCell ref="E157:G157"/>
    <mergeCell ref="E158:G158"/>
    <mergeCell ref="E160:O160"/>
    <mergeCell ref="K147:N147"/>
    <mergeCell ref="K149:N153"/>
    <mergeCell ref="E150:G150"/>
    <mergeCell ref="E151:G151"/>
    <mergeCell ref="E152:G152"/>
    <mergeCell ref="E104:G104"/>
    <mergeCell ref="E105:G105"/>
    <mergeCell ref="E106:G106"/>
    <mergeCell ref="E107:G107"/>
    <mergeCell ref="K126:N129"/>
    <mergeCell ref="O104:O108"/>
    <mergeCell ref="O126:O129"/>
    <mergeCell ref="O112:O117"/>
    <mergeCell ref="L21:Q21"/>
    <mergeCell ref="P149:P153"/>
    <mergeCell ref="J68:L68"/>
    <mergeCell ref="M68:N68"/>
    <mergeCell ref="O68:Q68"/>
    <mergeCell ref="P138:P140"/>
    <mergeCell ref="L118:N118"/>
    <mergeCell ref="E123:K124"/>
    <mergeCell ref="E138:I141"/>
    <mergeCell ref="E119:O122"/>
    <mergeCell ref="M63:N63"/>
    <mergeCell ref="O67:Q67"/>
    <mergeCell ref="E68:F68"/>
    <mergeCell ref="G68:I68"/>
    <mergeCell ref="J27:Q27"/>
    <mergeCell ref="E33:Q35"/>
    <mergeCell ref="E37:Q38"/>
    <mergeCell ref="E48:Q48"/>
    <mergeCell ref="F54:Q54"/>
    <mergeCell ref="F55:Q56"/>
    <mergeCell ref="E62:Q62"/>
    <mergeCell ref="K112:N116"/>
    <mergeCell ref="E114:G114"/>
    <mergeCell ref="E115:G115"/>
    <mergeCell ref="E65:F65"/>
    <mergeCell ref="J64:L64"/>
    <mergeCell ref="G63:I63"/>
    <mergeCell ref="J63:L63"/>
    <mergeCell ref="E67:F67"/>
    <mergeCell ref="M65:N65"/>
    <mergeCell ref="M67:N67"/>
    <mergeCell ref="M64:N64"/>
    <mergeCell ref="M66:N66"/>
    <mergeCell ref="J67:L67"/>
    <mergeCell ref="E66:F66"/>
  </mergeCells>
  <phoneticPr fontId="2" type="noConversion"/>
  <printOptions horizontalCentered="1"/>
  <pageMargins left="0.25" right="0.25" top="0.75" bottom="0.75" header="0.5" footer="0.5"/>
  <pageSetup scale="90" fitToHeight="4" orientation="portrait" r:id="rId1"/>
  <headerFooter alignWithMargins="0"/>
  <rowBreaks count="4" manualBreakCount="4">
    <brk id="38" max="16383" man="1"/>
    <brk id="81" max="16383" man="1"/>
    <brk id="134" max="16383" man="1"/>
    <brk id="16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Drop Down 10">
              <controlPr locked="0" defaultSize="0" autoLine="0" autoPict="0">
                <anchor moveWithCells="1">
                  <from>
                    <xdr:col>4</xdr:col>
                    <xdr:colOff>0</xdr:colOff>
                    <xdr:row>46</xdr:row>
                    <xdr:rowOff>0</xdr:rowOff>
                  </from>
                  <to>
                    <xdr:col>5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Check Box 29">
              <controlPr defaultSize="0" autoFill="0" autoLine="0" autoPict="0">
                <anchor moveWithCells="1">
                  <from>
                    <xdr:col>15</xdr:col>
                    <xdr:colOff>476250</xdr:colOff>
                    <xdr:row>17</xdr:row>
                    <xdr:rowOff>47625</xdr:rowOff>
                  </from>
                  <to>
                    <xdr:col>16</xdr:col>
                    <xdr:colOff>342900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14</xdr:col>
                    <xdr:colOff>28575</xdr:colOff>
                    <xdr:row>6</xdr:row>
                    <xdr:rowOff>28575</xdr:rowOff>
                  </from>
                  <to>
                    <xdr:col>14</xdr:col>
                    <xdr:colOff>485775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14</xdr:col>
                    <xdr:colOff>323850</xdr:colOff>
                    <xdr:row>17</xdr:row>
                    <xdr:rowOff>47625</xdr:rowOff>
                  </from>
                  <to>
                    <xdr:col>15</xdr:col>
                    <xdr:colOff>190500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15</xdr:col>
                    <xdr:colOff>323850</xdr:colOff>
                    <xdr:row>6</xdr:row>
                    <xdr:rowOff>28575</xdr:rowOff>
                  </from>
                  <to>
                    <xdr:col>16</xdr:col>
                    <xdr:colOff>190500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defaultSize="0" autoFill="0" autoLine="0" autoPict="0">
                <anchor moveWithCells="1">
                  <from>
                    <xdr:col>14</xdr:col>
                    <xdr:colOff>438150</xdr:colOff>
                    <xdr:row>19</xdr:row>
                    <xdr:rowOff>19050</xdr:rowOff>
                  </from>
                  <to>
                    <xdr:col>15</xdr:col>
                    <xdr:colOff>304800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defaultSize="0" autoFill="0" autoLine="0" autoPict="0">
                <anchor moveWithCells="1">
                  <from>
                    <xdr:col>15</xdr:col>
                    <xdr:colOff>571500</xdr:colOff>
                    <xdr:row>19</xdr:row>
                    <xdr:rowOff>19050</xdr:rowOff>
                  </from>
                  <to>
                    <xdr:col>16</xdr:col>
                    <xdr:colOff>438150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D27419DFD994B9F1A459F5048729F" ma:contentTypeVersion="1" ma:contentTypeDescription="Create a new document." ma:contentTypeScope="" ma:versionID="b7904a66ef3199f996abf165f045a3b2">
  <xsd:schema xmlns:xsd="http://www.w3.org/2001/XMLSchema" xmlns:p="http://schemas.microsoft.com/office/2006/metadata/properties" xmlns:ns1="38a145ee-fb02-4eea-8b63-6b978c595bef" targetNamespace="http://schemas.microsoft.com/office/2006/metadata/properties" ma:root="true" ma:fieldsID="a9d637125bf7d05179df2df955fd6f32" ns1:_="">
    <xsd:import namespace="38a145ee-fb02-4eea-8b63-6b978c595bef"/>
    <xsd:element name="properties">
      <xsd:complexType>
        <xsd:sequence>
          <xsd:element name="documentManagement">
            <xsd:complexType>
              <xsd:all>
                <xsd:element ref="ns1:Link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8a145ee-fb02-4eea-8b63-6b978c595bef" elementFormDefault="qualified">
    <xsd:import namespace="http://schemas.microsoft.com/office/2006/documentManagement/types"/>
    <xsd:element name="Link" ma:index="0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ink xmlns="38a145ee-fb02-4eea-8b63-6b978c595bef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D17F4E-74F8-4563-92A0-2BA2FC7DE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a145ee-fb02-4eea-8b63-6b978c595be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E8A9BC5-428D-4CA8-955B-23173E69E6D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38a145ee-fb02-4eea-8b63-6b978c595b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57C8E8-145E-4974-AEF0-8A5E89CB55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chris.lawrence</dc:creator>
  <cp:lastModifiedBy>VITA Program</cp:lastModifiedBy>
  <cp:lastPrinted>2019-05-07T15:49:58Z</cp:lastPrinted>
  <dcterms:created xsi:type="dcterms:W3CDTF">2005-10-14T18:41:58Z</dcterms:created>
  <dcterms:modified xsi:type="dcterms:W3CDTF">2019-05-07T15:50:14Z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0x0101000EBD27419DFD994B9F1A459F5048729F</vt:lpwstr>
  </property>
</Properties>
</file>